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219"/>
  </bookViews>
  <sheets>
    <sheet name="Goalies" sheetId="1" r:id="rId1"/>
    <sheet name="Legend" sheetId="2" r:id="rId2"/>
    <sheet name="ABOUT" sheetId="3" r:id="rId3"/>
  </sheets>
  <definedNames>
    <definedName name="__Anonymous_Sheet_DB__1">Goalies!$A$2:$CR$98</definedName>
    <definedName name="__Anonymous_Sheet_DB__1_1">Goalies!$A$2:$CR$98</definedName>
    <definedName name="__Anonymous_Sheet_DB__1_2">Goalies!$A$2:$CR$98</definedName>
    <definedName name="__Anonymous_Sheet_DB__1_3">Goalies!$A$2:$CS$93</definedName>
    <definedName name="__Anonymous_Sheet_DB__2">Goalies!$A$2:$CF$98</definedName>
    <definedName name="__Anonymous_Sheet_DB__2_1">#REF!</definedName>
    <definedName name="__Anonymous_Sheet_DB__2_2">Legend!$A$1:$B$84</definedName>
    <definedName name="__Anonymous_Sheet_DB__2_3">Legend!$A$1:$B$98</definedName>
    <definedName name="ExpSV">#REF!</definedName>
    <definedName name="Goalie">#REF!</definedName>
    <definedName name="GS">#REF!</definedName>
    <definedName name="GSupp">#REF!</definedName>
    <definedName name="Opponent">#REF!</definedName>
    <definedName name="SA">#REF!</definedName>
    <definedName name="shpct">#REF!</definedName>
    <definedName name="SV">#REF!</definedName>
  </definedNames>
  <calcPr calcId="145621"/>
</workbook>
</file>

<file path=xl/calcChain.xml><?xml version="1.0" encoding="utf-8"?>
<calcChain xmlns="http://schemas.openxmlformats.org/spreadsheetml/2006/main">
  <c r="X2" i="1" l="1"/>
  <c r="Y2" i="1"/>
  <c r="AM2" i="1"/>
  <c r="AN2" i="1"/>
  <c r="AO2" i="1"/>
  <c r="AT2" i="1"/>
  <c r="AU2" i="1"/>
  <c r="BD2" i="1"/>
  <c r="BI2" i="1"/>
  <c r="BL2" i="1"/>
  <c r="BO2" i="1"/>
  <c r="BS2" i="1"/>
  <c r="CF2" i="1"/>
  <c r="CP2" i="1"/>
  <c r="X3" i="1"/>
  <c r="Y3" i="1"/>
  <c r="AM3" i="1"/>
  <c r="AN3" i="1"/>
  <c r="AO3" i="1"/>
  <c r="AT3" i="1"/>
  <c r="AU3" i="1"/>
  <c r="BD3" i="1"/>
  <c r="BI3" i="1"/>
  <c r="BL3" i="1"/>
  <c r="BO3" i="1"/>
  <c r="BS3" i="1"/>
  <c r="CF3" i="1"/>
  <c r="CP3" i="1"/>
  <c r="X4" i="1"/>
  <c r="Y4" i="1"/>
  <c r="AM4" i="1"/>
  <c r="AN4" i="1"/>
  <c r="AO4" i="1"/>
  <c r="AT4" i="1"/>
  <c r="AU4" i="1"/>
  <c r="BD4" i="1"/>
  <c r="BI4" i="1"/>
  <c r="BL4" i="1"/>
  <c r="BO4" i="1"/>
  <c r="BS4" i="1"/>
  <c r="CF4" i="1"/>
  <c r="CP4" i="1"/>
  <c r="X5" i="1"/>
  <c r="Y5" i="1"/>
  <c r="AM5" i="1"/>
  <c r="AN5" i="1"/>
  <c r="AO5" i="1"/>
  <c r="AT5" i="1"/>
  <c r="AU5" i="1"/>
  <c r="BD5" i="1"/>
  <c r="BI5" i="1"/>
  <c r="BL5" i="1"/>
  <c r="BO5" i="1"/>
  <c r="BS5" i="1"/>
  <c r="CF5" i="1"/>
  <c r="CP5" i="1"/>
  <c r="X6" i="1"/>
  <c r="Y6" i="1"/>
  <c r="AM6" i="1"/>
  <c r="AN6" i="1"/>
  <c r="AO6" i="1"/>
  <c r="AT6" i="1"/>
  <c r="AU6" i="1"/>
  <c r="BD6" i="1"/>
  <c r="BI6" i="1"/>
  <c r="BL6" i="1"/>
  <c r="BO6" i="1"/>
  <c r="BS6" i="1"/>
  <c r="CF6" i="1"/>
  <c r="CP6" i="1"/>
  <c r="X7" i="1"/>
  <c r="Y7" i="1"/>
  <c r="AM7" i="1"/>
  <c r="AN7" i="1"/>
  <c r="AO7" i="1"/>
  <c r="AT7" i="1"/>
  <c r="AU7" i="1"/>
  <c r="BD7" i="1"/>
  <c r="BI7" i="1"/>
  <c r="BL7" i="1"/>
  <c r="BO7" i="1"/>
  <c r="BS7" i="1"/>
  <c r="CF7" i="1"/>
  <c r="CP7" i="1"/>
  <c r="X8" i="1"/>
  <c r="Y8" i="1"/>
  <c r="AM8" i="1"/>
  <c r="AN8" i="1"/>
  <c r="AO8" i="1"/>
  <c r="AT8" i="1"/>
  <c r="AU8" i="1"/>
  <c r="BD8" i="1"/>
  <c r="BI8" i="1"/>
  <c r="BL8" i="1"/>
  <c r="BO8" i="1"/>
  <c r="BS8" i="1"/>
  <c r="CF8" i="1"/>
  <c r="CP8" i="1"/>
  <c r="X9" i="1"/>
  <c r="Y9" i="1"/>
  <c r="AM9" i="1"/>
  <c r="AN9" i="1"/>
  <c r="AO9" i="1"/>
  <c r="AT9" i="1"/>
  <c r="AU9" i="1"/>
  <c r="BD9" i="1"/>
  <c r="BI9" i="1"/>
  <c r="BL9" i="1"/>
  <c r="BO9" i="1"/>
  <c r="BS9" i="1"/>
  <c r="CF9" i="1"/>
  <c r="CP9" i="1"/>
  <c r="X10" i="1"/>
  <c r="Y10" i="1"/>
  <c r="AM10" i="1"/>
  <c r="AN10" i="1"/>
  <c r="AO10" i="1"/>
  <c r="AT10" i="1"/>
  <c r="AU10" i="1"/>
  <c r="BD10" i="1"/>
  <c r="BI10" i="1"/>
  <c r="BL10" i="1"/>
  <c r="BO10" i="1"/>
  <c r="BS10" i="1"/>
  <c r="CF10" i="1"/>
  <c r="CP10" i="1"/>
  <c r="X11" i="1"/>
  <c r="Y11" i="1"/>
  <c r="AM11" i="1"/>
  <c r="AN11" i="1"/>
  <c r="AO11" i="1"/>
  <c r="AT11" i="1"/>
  <c r="AU11" i="1"/>
  <c r="BD11" i="1"/>
  <c r="BI11" i="1"/>
  <c r="BL11" i="1"/>
  <c r="BO11" i="1"/>
  <c r="BS11" i="1"/>
  <c r="CF11" i="1"/>
  <c r="CP11" i="1"/>
  <c r="X12" i="1"/>
  <c r="Y12" i="1"/>
  <c r="AM12" i="1"/>
  <c r="AN12" i="1"/>
  <c r="AO12" i="1"/>
  <c r="AT12" i="1"/>
  <c r="AU12" i="1"/>
  <c r="BD12" i="1"/>
  <c r="BI12" i="1"/>
  <c r="BL12" i="1"/>
  <c r="BO12" i="1"/>
  <c r="BS12" i="1"/>
  <c r="CF12" i="1"/>
  <c r="CP12" i="1"/>
  <c r="X13" i="1"/>
  <c r="Y13" i="1"/>
  <c r="AM13" i="1"/>
  <c r="AN13" i="1"/>
  <c r="AO13" i="1"/>
  <c r="AT13" i="1"/>
  <c r="AU13" i="1"/>
  <c r="BD13" i="1"/>
  <c r="BI13" i="1"/>
  <c r="BL13" i="1"/>
  <c r="BO13" i="1"/>
  <c r="BS13" i="1"/>
  <c r="CF13" i="1"/>
  <c r="CP13" i="1"/>
  <c r="X14" i="1"/>
  <c r="Y14" i="1"/>
  <c r="AM14" i="1"/>
  <c r="AN14" i="1"/>
  <c r="AO14" i="1"/>
  <c r="AT14" i="1"/>
  <c r="AU14" i="1"/>
  <c r="BD14" i="1"/>
  <c r="BI14" i="1"/>
  <c r="BL14" i="1"/>
  <c r="BO14" i="1"/>
  <c r="BS14" i="1"/>
  <c r="CF14" i="1"/>
  <c r="CP14" i="1"/>
  <c r="X15" i="1"/>
  <c r="Y15" i="1"/>
  <c r="AM15" i="1"/>
  <c r="AN15" i="1"/>
  <c r="AO15" i="1"/>
  <c r="AT15" i="1"/>
  <c r="AU15" i="1"/>
  <c r="BD15" i="1"/>
  <c r="BI15" i="1"/>
  <c r="BL15" i="1"/>
  <c r="BO15" i="1"/>
  <c r="BS15" i="1"/>
  <c r="CF15" i="1"/>
  <c r="CP15" i="1"/>
  <c r="X16" i="1"/>
  <c r="Y16" i="1"/>
  <c r="AM16" i="1"/>
  <c r="AN16" i="1"/>
  <c r="AO16" i="1"/>
  <c r="AT16" i="1"/>
  <c r="AU16" i="1"/>
  <c r="BD16" i="1"/>
  <c r="BI16" i="1"/>
  <c r="BL16" i="1"/>
  <c r="BO16" i="1"/>
  <c r="BS16" i="1"/>
  <c r="CF16" i="1"/>
  <c r="CP16" i="1"/>
  <c r="X17" i="1"/>
  <c r="Y17" i="1"/>
  <c r="AM17" i="1"/>
  <c r="AN17" i="1"/>
  <c r="AO17" i="1"/>
  <c r="AT17" i="1"/>
  <c r="AU17" i="1"/>
  <c r="BD17" i="1"/>
  <c r="BI17" i="1"/>
  <c r="BL17" i="1"/>
  <c r="BO17" i="1"/>
  <c r="BS17" i="1"/>
  <c r="CF17" i="1"/>
  <c r="CP17" i="1"/>
  <c r="X18" i="1"/>
  <c r="Y18" i="1"/>
  <c r="AM18" i="1"/>
  <c r="AN18" i="1"/>
  <c r="AO18" i="1"/>
  <c r="AT18" i="1"/>
  <c r="AU18" i="1"/>
  <c r="BD18" i="1"/>
  <c r="BI18" i="1"/>
  <c r="BL18" i="1"/>
  <c r="BO18" i="1"/>
  <c r="BS18" i="1"/>
  <c r="CF18" i="1"/>
  <c r="CP18" i="1"/>
  <c r="X19" i="1"/>
  <c r="Y19" i="1"/>
  <c r="AM19" i="1"/>
  <c r="AN19" i="1"/>
  <c r="AO19" i="1"/>
  <c r="AT19" i="1"/>
  <c r="AU19" i="1"/>
  <c r="BD19" i="1"/>
  <c r="BI19" i="1"/>
  <c r="BL19" i="1"/>
  <c r="BO19" i="1"/>
  <c r="BS19" i="1"/>
  <c r="CF19" i="1"/>
  <c r="CP19" i="1"/>
  <c r="X20" i="1"/>
  <c r="Y20" i="1"/>
  <c r="AM20" i="1"/>
  <c r="AN20" i="1"/>
  <c r="AO20" i="1"/>
  <c r="AT20" i="1"/>
  <c r="AU20" i="1"/>
  <c r="BD20" i="1"/>
  <c r="BI20" i="1"/>
  <c r="BL20" i="1"/>
  <c r="BO20" i="1"/>
  <c r="BS20" i="1"/>
  <c r="CF20" i="1"/>
  <c r="CP20" i="1"/>
  <c r="X21" i="1"/>
  <c r="Y21" i="1"/>
  <c r="AM21" i="1"/>
  <c r="AN21" i="1"/>
  <c r="AO21" i="1"/>
  <c r="AT21" i="1"/>
  <c r="AU21" i="1"/>
  <c r="BD21" i="1"/>
  <c r="BI21" i="1"/>
  <c r="BL21" i="1"/>
  <c r="BO21" i="1"/>
  <c r="BS21" i="1"/>
  <c r="CF21" i="1"/>
  <c r="CP21" i="1"/>
  <c r="X22" i="1"/>
  <c r="Y22" i="1"/>
  <c r="AM22" i="1"/>
  <c r="AN22" i="1"/>
  <c r="AO22" i="1"/>
  <c r="AT22" i="1"/>
  <c r="AU22" i="1"/>
  <c r="BD22" i="1"/>
  <c r="BI22" i="1"/>
  <c r="BL22" i="1"/>
  <c r="BO22" i="1"/>
  <c r="BS22" i="1"/>
  <c r="CF22" i="1"/>
  <c r="CP22" i="1"/>
  <c r="X23" i="1"/>
  <c r="Y23" i="1"/>
  <c r="AM23" i="1"/>
  <c r="AN23" i="1"/>
  <c r="AO23" i="1"/>
  <c r="AT23" i="1"/>
  <c r="AU23" i="1"/>
  <c r="BD23" i="1"/>
  <c r="BI23" i="1"/>
  <c r="BL23" i="1"/>
  <c r="BO23" i="1"/>
  <c r="BS23" i="1"/>
  <c r="CF23" i="1"/>
  <c r="CP23" i="1"/>
  <c r="X24" i="1"/>
  <c r="Y24" i="1"/>
  <c r="AM24" i="1"/>
  <c r="AN24" i="1"/>
  <c r="AO24" i="1"/>
  <c r="AT24" i="1"/>
  <c r="AU24" i="1"/>
  <c r="BD24" i="1"/>
  <c r="BI24" i="1"/>
  <c r="BL24" i="1"/>
  <c r="BO24" i="1"/>
  <c r="BS24" i="1"/>
  <c r="CF24" i="1"/>
  <c r="CP24" i="1"/>
  <c r="X25" i="1"/>
  <c r="Y25" i="1"/>
  <c r="AM25" i="1"/>
  <c r="AN25" i="1"/>
  <c r="AO25" i="1"/>
  <c r="AT25" i="1"/>
  <c r="AU25" i="1"/>
  <c r="BD25" i="1"/>
  <c r="BI25" i="1"/>
  <c r="BL25" i="1"/>
  <c r="BO25" i="1"/>
  <c r="BS25" i="1"/>
  <c r="CF25" i="1"/>
  <c r="CP25" i="1"/>
  <c r="X26" i="1"/>
  <c r="Y26" i="1"/>
  <c r="AM26" i="1"/>
  <c r="AN26" i="1"/>
  <c r="AO26" i="1"/>
  <c r="AT26" i="1"/>
  <c r="AU26" i="1"/>
  <c r="BD26" i="1"/>
  <c r="BI26" i="1"/>
  <c r="BL26" i="1"/>
  <c r="BO26" i="1"/>
  <c r="BS26" i="1"/>
  <c r="CF26" i="1"/>
  <c r="CP26" i="1"/>
  <c r="X27" i="1"/>
  <c r="Y27" i="1"/>
  <c r="AM27" i="1"/>
  <c r="AN27" i="1"/>
  <c r="AO27" i="1"/>
  <c r="AT27" i="1"/>
  <c r="AU27" i="1"/>
  <c r="BD27" i="1"/>
  <c r="BI27" i="1"/>
  <c r="BL27" i="1"/>
  <c r="BO27" i="1"/>
  <c r="BS27" i="1"/>
  <c r="CF27" i="1"/>
  <c r="CP27" i="1"/>
  <c r="X28" i="1"/>
  <c r="Y28" i="1"/>
  <c r="AM28" i="1"/>
  <c r="AN28" i="1"/>
  <c r="AO28" i="1"/>
  <c r="AT28" i="1"/>
  <c r="AU28" i="1"/>
  <c r="BD28" i="1"/>
  <c r="BI28" i="1"/>
  <c r="BL28" i="1"/>
  <c r="BO28" i="1"/>
  <c r="BS28" i="1"/>
  <c r="CF28" i="1"/>
  <c r="CP28" i="1"/>
  <c r="X29" i="1"/>
  <c r="Y29" i="1"/>
  <c r="AM29" i="1"/>
  <c r="AN29" i="1"/>
  <c r="AO29" i="1"/>
  <c r="AT29" i="1"/>
  <c r="AU29" i="1"/>
  <c r="BD29" i="1"/>
  <c r="BI29" i="1"/>
  <c r="BL29" i="1"/>
  <c r="BO29" i="1"/>
  <c r="BS29" i="1"/>
  <c r="CF29" i="1"/>
  <c r="CP29" i="1"/>
  <c r="X30" i="1"/>
  <c r="Y30" i="1"/>
  <c r="AM30" i="1"/>
  <c r="AN30" i="1"/>
  <c r="AO30" i="1"/>
  <c r="AT30" i="1"/>
  <c r="AU30" i="1"/>
  <c r="BD30" i="1"/>
  <c r="BI30" i="1"/>
  <c r="BL30" i="1"/>
  <c r="BO30" i="1"/>
  <c r="BS30" i="1"/>
  <c r="CF30" i="1"/>
  <c r="CP30" i="1"/>
  <c r="X31" i="1"/>
  <c r="Y31" i="1"/>
  <c r="AM31" i="1"/>
  <c r="AN31" i="1"/>
  <c r="AO31" i="1"/>
  <c r="AT31" i="1"/>
  <c r="AU31" i="1"/>
  <c r="BD31" i="1"/>
  <c r="BI31" i="1"/>
  <c r="BL31" i="1"/>
  <c r="BO31" i="1"/>
  <c r="BS31" i="1"/>
  <c r="CF31" i="1"/>
  <c r="CP31" i="1"/>
  <c r="X32" i="1"/>
  <c r="Y32" i="1"/>
  <c r="AM32" i="1"/>
  <c r="AN32" i="1"/>
  <c r="AO32" i="1"/>
  <c r="AT32" i="1"/>
  <c r="AU32" i="1"/>
  <c r="BD32" i="1"/>
  <c r="BI32" i="1"/>
  <c r="BL32" i="1"/>
  <c r="BO32" i="1"/>
  <c r="BS32" i="1"/>
  <c r="CF32" i="1"/>
  <c r="CP32" i="1"/>
  <c r="X33" i="1"/>
  <c r="Y33" i="1"/>
  <c r="AM33" i="1"/>
  <c r="AN33" i="1"/>
  <c r="AO33" i="1"/>
  <c r="AT33" i="1"/>
  <c r="AU33" i="1"/>
  <c r="BD33" i="1"/>
  <c r="BI33" i="1"/>
  <c r="BL33" i="1"/>
  <c r="BO33" i="1"/>
  <c r="BS33" i="1"/>
  <c r="CF33" i="1"/>
  <c r="CP33" i="1"/>
  <c r="X34" i="1"/>
  <c r="Y34" i="1"/>
  <c r="AM34" i="1"/>
  <c r="AN34" i="1"/>
  <c r="AO34" i="1"/>
  <c r="AT34" i="1"/>
  <c r="AU34" i="1"/>
  <c r="BD34" i="1"/>
  <c r="BI34" i="1"/>
  <c r="BL34" i="1"/>
  <c r="BO34" i="1"/>
  <c r="BS34" i="1"/>
  <c r="CF34" i="1"/>
  <c r="CP34" i="1"/>
  <c r="X35" i="1"/>
  <c r="Y35" i="1"/>
  <c r="AM35" i="1"/>
  <c r="AN35" i="1"/>
  <c r="AO35" i="1"/>
  <c r="AT35" i="1"/>
  <c r="AU35" i="1"/>
  <c r="BD35" i="1"/>
  <c r="BI35" i="1"/>
  <c r="BL35" i="1"/>
  <c r="BO35" i="1"/>
  <c r="BS35" i="1"/>
  <c r="CF35" i="1"/>
  <c r="CP35" i="1"/>
  <c r="X36" i="1"/>
  <c r="Y36" i="1"/>
  <c r="AM36" i="1"/>
  <c r="AN36" i="1"/>
  <c r="AO36" i="1"/>
  <c r="AT36" i="1"/>
  <c r="AU36" i="1"/>
  <c r="BD36" i="1"/>
  <c r="BI36" i="1"/>
  <c r="BL36" i="1"/>
  <c r="BO36" i="1"/>
  <c r="BS36" i="1"/>
  <c r="CF36" i="1"/>
  <c r="CP36" i="1"/>
  <c r="X37" i="1"/>
  <c r="Y37" i="1"/>
  <c r="AM37" i="1"/>
  <c r="AN37" i="1"/>
  <c r="AO37" i="1"/>
  <c r="AT37" i="1"/>
  <c r="AU37" i="1"/>
  <c r="BD37" i="1"/>
  <c r="BI37" i="1"/>
  <c r="BL37" i="1"/>
  <c r="BO37" i="1"/>
  <c r="BS37" i="1"/>
  <c r="CF37" i="1"/>
  <c r="CP37" i="1"/>
  <c r="X38" i="1"/>
  <c r="Y38" i="1"/>
  <c r="AM38" i="1"/>
  <c r="AN38" i="1"/>
  <c r="AO38" i="1"/>
  <c r="AT38" i="1"/>
  <c r="AU38" i="1"/>
  <c r="BD38" i="1"/>
  <c r="BI38" i="1"/>
  <c r="BL38" i="1"/>
  <c r="BO38" i="1"/>
  <c r="BS38" i="1"/>
  <c r="CF38" i="1"/>
  <c r="CP38" i="1"/>
  <c r="X39" i="1"/>
  <c r="Y39" i="1"/>
  <c r="AM39" i="1"/>
  <c r="AN39" i="1"/>
  <c r="AO39" i="1"/>
  <c r="AT39" i="1"/>
  <c r="AU39" i="1"/>
  <c r="BD39" i="1"/>
  <c r="BI39" i="1"/>
  <c r="BL39" i="1"/>
  <c r="BO39" i="1"/>
  <c r="BS39" i="1"/>
  <c r="CF39" i="1"/>
  <c r="CP39" i="1"/>
  <c r="X40" i="1"/>
  <c r="Y40" i="1"/>
  <c r="AM40" i="1"/>
  <c r="AN40" i="1"/>
  <c r="AO40" i="1"/>
  <c r="AT40" i="1"/>
  <c r="AU40" i="1"/>
  <c r="BD40" i="1"/>
  <c r="BI40" i="1"/>
  <c r="BL40" i="1"/>
  <c r="BO40" i="1"/>
  <c r="BS40" i="1"/>
  <c r="CF40" i="1"/>
  <c r="CP40" i="1"/>
  <c r="X41" i="1"/>
  <c r="Y41" i="1"/>
  <c r="AM41" i="1"/>
  <c r="AN41" i="1"/>
  <c r="AO41" i="1"/>
  <c r="AT41" i="1"/>
  <c r="AU41" i="1"/>
  <c r="BD41" i="1"/>
  <c r="BI41" i="1"/>
  <c r="BL41" i="1"/>
  <c r="BO41" i="1"/>
  <c r="BS41" i="1"/>
  <c r="CF41" i="1"/>
  <c r="CP41" i="1"/>
  <c r="X42" i="1"/>
  <c r="Y42" i="1"/>
  <c r="AM42" i="1"/>
  <c r="AN42" i="1"/>
  <c r="AO42" i="1"/>
  <c r="AT42" i="1"/>
  <c r="AU42" i="1"/>
  <c r="BD42" i="1"/>
  <c r="BI42" i="1"/>
  <c r="BL42" i="1"/>
  <c r="BO42" i="1"/>
  <c r="BS42" i="1"/>
  <c r="CF42" i="1"/>
  <c r="CP42" i="1"/>
  <c r="X43" i="1"/>
  <c r="Y43" i="1"/>
  <c r="AM43" i="1"/>
  <c r="AN43" i="1"/>
  <c r="AO43" i="1"/>
  <c r="AT43" i="1"/>
  <c r="AU43" i="1"/>
  <c r="BD43" i="1"/>
  <c r="BI43" i="1"/>
  <c r="BL43" i="1"/>
  <c r="BO43" i="1"/>
  <c r="BS43" i="1"/>
  <c r="CF43" i="1"/>
  <c r="CP43" i="1"/>
  <c r="X44" i="1"/>
  <c r="Y44" i="1"/>
  <c r="AM44" i="1"/>
  <c r="AN44" i="1"/>
  <c r="AO44" i="1"/>
  <c r="AT44" i="1"/>
  <c r="AU44" i="1"/>
  <c r="BD44" i="1"/>
  <c r="BI44" i="1"/>
  <c r="BL44" i="1"/>
  <c r="BO44" i="1"/>
  <c r="BS44" i="1"/>
  <c r="CF44" i="1"/>
  <c r="CP44" i="1"/>
  <c r="X45" i="1"/>
  <c r="Y45" i="1"/>
  <c r="AM45" i="1"/>
  <c r="AN45" i="1"/>
  <c r="AO45" i="1"/>
  <c r="AT45" i="1"/>
  <c r="AU45" i="1"/>
  <c r="BD45" i="1"/>
  <c r="BI45" i="1"/>
  <c r="BL45" i="1"/>
  <c r="BO45" i="1"/>
  <c r="BS45" i="1"/>
  <c r="CF45" i="1"/>
  <c r="CP45" i="1"/>
  <c r="X46" i="1"/>
  <c r="Y46" i="1"/>
  <c r="AM46" i="1"/>
  <c r="AN46" i="1"/>
  <c r="AO46" i="1"/>
  <c r="AT46" i="1"/>
  <c r="AU46" i="1"/>
  <c r="BD46" i="1"/>
  <c r="BI46" i="1"/>
  <c r="BL46" i="1"/>
  <c r="BO46" i="1"/>
  <c r="BS46" i="1"/>
  <c r="CF46" i="1"/>
  <c r="CP46" i="1"/>
  <c r="X47" i="1"/>
  <c r="Y47" i="1"/>
  <c r="AM47" i="1"/>
  <c r="AN47" i="1"/>
  <c r="AO47" i="1"/>
  <c r="AT47" i="1"/>
  <c r="AU47" i="1"/>
  <c r="BD47" i="1"/>
  <c r="BI47" i="1"/>
  <c r="BL47" i="1"/>
  <c r="BO47" i="1"/>
  <c r="BS47" i="1"/>
  <c r="CF47" i="1"/>
  <c r="CP47" i="1"/>
  <c r="X48" i="1"/>
  <c r="Y48" i="1"/>
  <c r="AM48" i="1"/>
  <c r="AN48" i="1"/>
  <c r="AO48" i="1"/>
  <c r="AT48" i="1"/>
  <c r="AU48" i="1"/>
  <c r="BD48" i="1"/>
  <c r="BI48" i="1"/>
  <c r="BL48" i="1"/>
  <c r="BO48" i="1"/>
  <c r="BS48" i="1"/>
  <c r="CF48" i="1"/>
  <c r="CP48" i="1"/>
  <c r="X49" i="1"/>
  <c r="Y49" i="1"/>
  <c r="AM49" i="1"/>
  <c r="AN49" i="1"/>
  <c r="AO49" i="1"/>
  <c r="AT49" i="1"/>
  <c r="AU49" i="1"/>
  <c r="BD49" i="1"/>
  <c r="BI49" i="1"/>
  <c r="BL49" i="1"/>
  <c r="BO49" i="1"/>
  <c r="BS49" i="1"/>
  <c r="CF49" i="1"/>
  <c r="CP49" i="1"/>
  <c r="X50" i="1"/>
  <c r="Y50" i="1"/>
  <c r="AM50" i="1"/>
  <c r="AN50" i="1"/>
  <c r="AO50" i="1"/>
  <c r="AT50" i="1"/>
  <c r="AU50" i="1"/>
  <c r="BD50" i="1"/>
  <c r="BI50" i="1"/>
  <c r="BL50" i="1"/>
  <c r="BO50" i="1"/>
  <c r="BS50" i="1"/>
  <c r="CF50" i="1"/>
  <c r="CP50" i="1"/>
  <c r="X51" i="1"/>
  <c r="Y51" i="1"/>
  <c r="AM51" i="1"/>
  <c r="AN51" i="1"/>
  <c r="AO51" i="1"/>
  <c r="AT51" i="1"/>
  <c r="AU51" i="1"/>
  <c r="BD51" i="1"/>
  <c r="BI51" i="1"/>
  <c r="BL51" i="1"/>
  <c r="BO51" i="1"/>
  <c r="BS51" i="1"/>
  <c r="CF51" i="1"/>
  <c r="CP51" i="1"/>
  <c r="X52" i="1"/>
  <c r="Y52" i="1"/>
  <c r="AM52" i="1"/>
  <c r="AN52" i="1"/>
  <c r="AO52" i="1"/>
  <c r="AT52" i="1"/>
  <c r="AU52" i="1"/>
  <c r="BD52" i="1"/>
  <c r="BI52" i="1"/>
  <c r="BL52" i="1"/>
  <c r="BO52" i="1"/>
  <c r="BS52" i="1"/>
  <c r="CF52" i="1"/>
  <c r="CP52" i="1"/>
  <c r="X53" i="1"/>
  <c r="Y53" i="1"/>
  <c r="AM53" i="1"/>
  <c r="AN53" i="1"/>
  <c r="AO53" i="1"/>
  <c r="AT53" i="1"/>
  <c r="AU53" i="1"/>
  <c r="BD53" i="1"/>
  <c r="BI53" i="1"/>
  <c r="BL53" i="1"/>
  <c r="BO53" i="1"/>
  <c r="BS53" i="1"/>
  <c r="CF53" i="1"/>
  <c r="CP53" i="1"/>
  <c r="X54" i="1"/>
  <c r="Y54" i="1"/>
  <c r="AM54" i="1"/>
  <c r="AN54" i="1"/>
  <c r="AO54" i="1"/>
  <c r="AT54" i="1"/>
  <c r="AU54" i="1"/>
  <c r="BD54" i="1"/>
  <c r="BI54" i="1"/>
  <c r="BL54" i="1"/>
  <c r="BO54" i="1"/>
  <c r="BS54" i="1"/>
  <c r="CF54" i="1"/>
  <c r="CP54" i="1"/>
  <c r="X55" i="1"/>
  <c r="Y55" i="1"/>
  <c r="AM55" i="1"/>
  <c r="AN55" i="1"/>
  <c r="AO55" i="1"/>
  <c r="AT55" i="1"/>
  <c r="AU55" i="1"/>
  <c r="BD55" i="1"/>
  <c r="BI55" i="1"/>
  <c r="BL55" i="1"/>
  <c r="BO55" i="1"/>
  <c r="BS55" i="1"/>
  <c r="CF55" i="1"/>
  <c r="CP55" i="1"/>
  <c r="X56" i="1"/>
  <c r="Y56" i="1"/>
  <c r="AM56" i="1"/>
  <c r="AN56" i="1"/>
  <c r="AO56" i="1"/>
  <c r="AT56" i="1"/>
  <c r="AU56" i="1"/>
  <c r="BD56" i="1"/>
  <c r="BI56" i="1"/>
  <c r="BL56" i="1"/>
  <c r="BO56" i="1"/>
  <c r="BS56" i="1"/>
  <c r="CF56" i="1"/>
  <c r="CP56" i="1"/>
  <c r="X57" i="1"/>
  <c r="Y57" i="1"/>
  <c r="AM57" i="1"/>
  <c r="AN57" i="1"/>
  <c r="AO57" i="1"/>
  <c r="AT57" i="1"/>
  <c r="AU57" i="1"/>
  <c r="BD57" i="1"/>
  <c r="BI57" i="1"/>
  <c r="BL57" i="1"/>
  <c r="BO57" i="1"/>
  <c r="BS57" i="1"/>
  <c r="CF57" i="1"/>
  <c r="CP57" i="1"/>
  <c r="X58" i="1"/>
  <c r="Y58" i="1"/>
  <c r="AM58" i="1"/>
  <c r="AN58" i="1"/>
  <c r="AO58" i="1"/>
  <c r="AT58" i="1"/>
  <c r="AU58" i="1"/>
  <c r="BD58" i="1"/>
  <c r="BI58" i="1"/>
  <c r="BL58" i="1"/>
  <c r="BO58" i="1"/>
  <c r="BS58" i="1"/>
  <c r="CF58" i="1"/>
  <c r="CP58" i="1"/>
  <c r="X59" i="1"/>
  <c r="Y59" i="1"/>
  <c r="AM59" i="1"/>
  <c r="AN59" i="1"/>
  <c r="AO59" i="1"/>
  <c r="AT59" i="1"/>
  <c r="AU59" i="1"/>
  <c r="BD59" i="1"/>
  <c r="BI59" i="1"/>
  <c r="BL59" i="1"/>
  <c r="BO59" i="1"/>
  <c r="BS59" i="1"/>
  <c r="CF59" i="1"/>
  <c r="CP59" i="1"/>
  <c r="X60" i="1"/>
  <c r="Y60" i="1"/>
  <c r="AM60" i="1"/>
  <c r="AN60" i="1"/>
  <c r="AO60" i="1"/>
  <c r="AT60" i="1"/>
  <c r="AU60" i="1"/>
  <c r="BD60" i="1"/>
  <c r="BI60" i="1"/>
  <c r="BL60" i="1"/>
  <c r="BO60" i="1"/>
  <c r="BS60" i="1"/>
  <c r="CF60" i="1"/>
  <c r="CP60" i="1"/>
  <c r="X61" i="1"/>
  <c r="Y61" i="1"/>
  <c r="AM61" i="1"/>
  <c r="AN61" i="1"/>
  <c r="AO61" i="1"/>
  <c r="AT61" i="1"/>
  <c r="AU61" i="1"/>
  <c r="BD61" i="1"/>
  <c r="BI61" i="1"/>
  <c r="BL61" i="1"/>
  <c r="BO61" i="1"/>
  <c r="BS61" i="1"/>
  <c r="CF61" i="1"/>
  <c r="CP61" i="1"/>
  <c r="X62" i="1"/>
  <c r="Y62" i="1"/>
  <c r="AM62" i="1"/>
  <c r="AN62" i="1"/>
  <c r="AO62" i="1"/>
  <c r="AT62" i="1"/>
  <c r="AU62" i="1"/>
  <c r="BD62" i="1"/>
  <c r="BI62" i="1"/>
  <c r="BL62" i="1"/>
  <c r="BO62" i="1"/>
  <c r="BS62" i="1"/>
  <c r="CF62" i="1"/>
  <c r="CP62" i="1"/>
  <c r="X63" i="1"/>
  <c r="Y63" i="1"/>
  <c r="AM63" i="1"/>
  <c r="AN63" i="1"/>
  <c r="AO63" i="1"/>
  <c r="AT63" i="1"/>
  <c r="AU63" i="1"/>
  <c r="BD63" i="1"/>
  <c r="BI63" i="1"/>
  <c r="BL63" i="1"/>
  <c r="BO63" i="1"/>
  <c r="BS63" i="1"/>
  <c r="CF63" i="1"/>
  <c r="CP63" i="1"/>
  <c r="X64" i="1"/>
  <c r="Y64" i="1"/>
  <c r="AM64" i="1"/>
  <c r="AN64" i="1"/>
  <c r="AO64" i="1"/>
  <c r="AT64" i="1"/>
  <c r="AU64" i="1"/>
  <c r="BD64" i="1"/>
  <c r="BI64" i="1"/>
  <c r="BL64" i="1"/>
  <c r="BO64" i="1"/>
  <c r="BS64" i="1"/>
  <c r="CF64" i="1"/>
  <c r="CP64" i="1"/>
  <c r="X65" i="1"/>
  <c r="Y65" i="1"/>
  <c r="AM65" i="1"/>
  <c r="AN65" i="1"/>
  <c r="AO65" i="1"/>
  <c r="AT65" i="1"/>
  <c r="AU65" i="1"/>
  <c r="BD65" i="1"/>
  <c r="BI65" i="1"/>
  <c r="BL65" i="1"/>
  <c r="BO65" i="1"/>
  <c r="BS65" i="1"/>
  <c r="CF65" i="1"/>
  <c r="CP65" i="1"/>
  <c r="X66" i="1"/>
  <c r="Y66" i="1"/>
  <c r="AM66" i="1"/>
  <c r="AN66" i="1"/>
  <c r="AO66" i="1"/>
  <c r="AT66" i="1"/>
  <c r="AU66" i="1"/>
  <c r="BD66" i="1"/>
  <c r="BI66" i="1"/>
  <c r="BL66" i="1"/>
  <c r="BO66" i="1"/>
  <c r="BS66" i="1"/>
  <c r="CF66" i="1"/>
  <c r="CP66" i="1"/>
  <c r="X67" i="1"/>
  <c r="Y67" i="1"/>
  <c r="AM67" i="1"/>
  <c r="AN67" i="1"/>
  <c r="AO67" i="1"/>
  <c r="AT67" i="1"/>
  <c r="AU67" i="1"/>
  <c r="BD67" i="1"/>
  <c r="BI67" i="1"/>
  <c r="BL67" i="1"/>
  <c r="BO67" i="1"/>
  <c r="BS67" i="1"/>
  <c r="CF67" i="1"/>
  <c r="CP67" i="1"/>
  <c r="X68" i="1"/>
  <c r="Y68" i="1"/>
  <c r="AM68" i="1"/>
  <c r="AN68" i="1"/>
  <c r="AO68" i="1"/>
  <c r="AT68" i="1"/>
  <c r="AU68" i="1"/>
  <c r="BD68" i="1"/>
  <c r="BI68" i="1"/>
  <c r="BL68" i="1"/>
  <c r="BO68" i="1"/>
  <c r="BS68" i="1"/>
  <c r="CF68" i="1"/>
  <c r="CP68" i="1"/>
  <c r="X69" i="1"/>
  <c r="Y69" i="1"/>
  <c r="AM69" i="1"/>
  <c r="AN69" i="1"/>
  <c r="AO69" i="1"/>
  <c r="AT69" i="1"/>
  <c r="AU69" i="1"/>
  <c r="BD69" i="1"/>
  <c r="BI69" i="1"/>
  <c r="BL69" i="1"/>
  <c r="BO69" i="1"/>
  <c r="BS69" i="1"/>
  <c r="CF69" i="1"/>
  <c r="CP69" i="1"/>
  <c r="X70" i="1"/>
  <c r="Y70" i="1"/>
  <c r="AM70" i="1"/>
  <c r="AN70" i="1"/>
  <c r="AO70" i="1"/>
  <c r="AT70" i="1"/>
  <c r="AU70" i="1"/>
  <c r="BD70" i="1"/>
  <c r="BI70" i="1"/>
  <c r="BL70" i="1"/>
  <c r="BO70" i="1"/>
  <c r="BS70" i="1"/>
  <c r="CF70" i="1"/>
  <c r="CP70" i="1"/>
  <c r="X71" i="1"/>
  <c r="Y71" i="1"/>
  <c r="AM71" i="1"/>
  <c r="AN71" i="1"/>
  <c r="AO71" i="1"/>
  <c r="AT71" i="1"/>
  <c r="AU71" i="1"/>
  <c r="BD71" i="1"/>
  <c r="BI71" i="1"/>
  <c r="BL71" i="1"/>
  <c r="BO71" i="1"/>
  <c r="BS71" i="1"/>
  <c r="CF71" i="1"/>
  <c r="CP71" i="1"/>
  <c r="X72" i="1"/>
  <c r="Y72" i="1"/>
  <c r="AM72" i="1"/>
  <c r="AN72" i="1"/>
  <c r="AO72" i="1"/>
  <c r="AT72" i="1"/>
  <c r="AU72" i="1"/>
  <c r="BD72" i="1"/>
  <c r="BI72" i="1"/>
  <c r="BL72" i="1"/>
  <c r="BO72" i="1"/>
  <c r="BS72" i="1"/>
  <c r="CF72" i="1"/>
  <c r="CP72" i="1"/>
  <c r="X73" i="1"/>
  <c r="Y73" i="1"/>
  <c r="AM73" i="1"/>
  <c r="AN73" i="1"/>
  <c r="AO73" i="1"/>
  <c r="AT73" i="1"/>
  <c r="AU73" i="1"/>
  <c r="BD73" i="1"/>
  <c r="BI73" i="1"/>
  <c r="BL73" i="1"/>
  <c r="BO73" i="1"/>
  <c r="BS73" i="1"/>
  <c r="CF73" i="1"/>
  <c r="CP73" i="1"/>
  <c r="X74" i="1"/>
  <c r="Y74" i="1"/>
  <c r="AM74" i="1"/>
  <c r="AN74" i="1"/>
  <c r="AO74" i="1"/>
  <c r="AT74" i="1"/>
  <c r="AU74" i="1"/>
  <c r="BD74" i="1"/>
  <c r="BI74" i="1"/>
  <c r="BL74" i="1"/>
  <c r="BO74" i="1"/>
  <c r="BS74" i="1"/>
  <c r="CF74" i="1"/>
  <c r="CP74" i="1"/>
  <c r="X75" i="1"/>
  <c r="Y75" i="1"/>
  <c r="AM75" i="1"/>
  <c r="AN75" i="1"/>
  <c r="AO75" i="1"/>
  <c r="AT75" i="1"/>
  <c r="AU75" i="1"/>
  <c r="BD75" i="1"/>
  <c r="BI75" i="1"/>
  <c r="BL75" i="1"/>
  <c r="BO75" i="1"/>
  <c r="BS75" i="1"/>
  <c r="CF75" i="1"/>
  <c r="CP75" i="1"/>
  <c r="X76" i="1"/>
  <c r="Y76" i="1"/>
  <c r="AM76" i="1"/>
  <c r="AN76" i="1"/>
  <c r="AO76" i="1"/>
  <c r="AT76" i="1"/>
  <c r="AU76" i="1"/>
  <c r="BD76" i="1"/>
  <c r="BI76" i="1"/>
  <c r="BL76" i="1"/>
  <c r="BO76" i="1"/>
  <c r="BS76" i="1"/>
  <c r="CF76" i="1"/>
  <c r="CP76" i="1"/>
  <c r="X77" i="1"/>
  <c r="Y77" i="1"/>
  <c r="AM77" i="1"/>
  <c r="AN77" i="1"/>
  <c r="AO77" i="1"/>
  <c r="AT77" i="1"/>
  <c r="AU77" i="1"/>
  <c r="BD77" i="1"/>
  <c r="BI77" i="1"/>
  <c r="BL77" i="1"/>
  <c r="BO77" i="1"/>
  <c r="BS77" i="1"/>
  <c r="CF77" i="1"/>
  <c r="CP77" i="1"/>
  <c r="X78" i="1"/>
  <c r="Y78" i="1"/>
  <c r="AM78" i="1"/>
  <c r="AN78" i="1"/>
  <c r="AO78" i="1"/>
  <c r="AT78" i="1"/>
  <c r="AU78" i="1"/>
  <c r="BD78" i="1"/>
  <c r="BI78" i="1"/>
  <c r="BL78" i="1"/>
  <c r="BO78" i="1"/>
  <c r="BS78" i="1"/>
  <c r="CF78" i="1"/>
  <c r="CP78" i="1"/>
  <c r="X79" i="1"/>
  <c r="Y79" i="1"/>
  <c r="AM79" i="1"/>
  <c r="AN79" i="1"/>
  <c r="AO79" i="1"/>
  <c r="AT79" i="1"/>
  <c r="AU79" i="1"/>
  <c r="BD79" i="1"/>
  <c r="BI79" i="1"/>
  <c r="BL79" i="1"/>
  <c r="BO79" i="1"/>
  <c r="BS79" i="1"/>
  <c r="CF79" i="1"/>
  <c r="CP79" i="1"/>
  <c r="X80" i="1"/>
  <c r="Y80" i="1"/>
  <c r="AM80" i="1"/>
  <c r="AN80" i="1"/>
  <c r="AO80" i="1"/>
  <c r="AT80" i="1"/>
  <c r="AU80" i="1"/>
  <c r="BD80" i="1"/>
  <c r="BI80" i="1"/>
  <c r="BL80" i="1"/>
  <c r="BO80" i="1"/>
  <c r="BS80" i="1"/>
  <c r="CF80" i="1"/>
  <c r="CP80" i="1"/>
  <c r="X81" i="1"/>
  <c r="Y81" i="1"/>
  <c r="AM81" i="1"/>
  <c r="AN81" i="1"/>
  <c r="AO81" i="1"/>
  <c r="AT81" i="1"/>
  <c r="AU81" i="1"/>
  <c r="BD81" i="1"/>
  <c r="BI81" i="1"/>
  <c r="BL81" i="1"/>
  <c r="BO81" i="1"/>
  <c r="BS81" i="1"/>
  <c r="CF81" i="1"/>
  <c r="CP81" i="1"/>
  <c r="X82" i="1"/>
  <c r="Y82" i="1"/>
  <c r="AM82" i="1"/>
  <c r="AN82" i="1"/>
  <c r="AO82" i="1"/>
  <c r="AT82" i="1"/>
  <c r="AU82" i="1"/>
  <c r="BD82" i="1"/>
  <c r="BI82" i="1"/>
  <c r="BL82" i="1"/>
  <c r="BO82" i="1"/>
  <c r="BS82" i="1"/>
  <c r="CF82" i="1"/>
  <c r="CP82" i="1"/>
  <c r="X83" i="1"/>
  <c r="Y83" i="1"/>
  <c r="AM83" i="1"/>
  <c r="AN83" i="1"/>
  <c r="AO83" i="1"/>
  <c r="AT83" i="1"/>
  <c r="AU83" i="1"/>
  <c r="BD83" i="1"/>
  <c r="BI83" i="1"/>
  <c r="BL83" i="1"/>
  <c r="BO83" i="1"/>
  <c r="BS83" i="1"/>
  <c r="CF83" i="1"/>
  <c r="CP83" i="1"/>
  <c r="X84" i="1"/>
  <c r="Y84" i="1"/>
  <c r="AM84" i="1"/>
  <c r="AN84" i="1"/>
  <c r="AO84" i="1"/>
  <c r="AT84" i="1"/>
  <c r="AU84" i="1"/>
  <c r="BD84" i="1"/>
  <c r="BI84" i="1"/>
  <c r="BL84" i="1"/>
  <c r="BO84" i="1"/>
  <c r="BS84" i="1"/>
  <c r="CF84" i="1"/>
  <c r="CP84" i="1"/>
  <c r="X85" i="1"/>
  <c r="Y85" i="1"/>
  <c r="AM85" i="1"/>
  <c r="AN85" i="1"/>
  <c r="AO85" i="1"/>
  <c r="AT85" i="1"/>
  <c r="AU85" i="1"/>
  <c r="BD85" i="1"/>
  <c r="BI85" i="1"/>
  <c r="BL85" i="1"/>
  <c r="BO85" i="1"/>
  <c r="BS85" i="1"/>
  <c r="CF85" i="1"/>
  <c r="CP85" i="1"/>
  <c r="X86" i="1"/>
  <c r="Y86" i="1"/>
  <c r="AM86" i="1"/>
  <c r="AN86" i="1"/>
  <c r="AO86" i="1"/>
  <c r="AT86" i="1"/>
  <c r="AU86" i="1"/>
  <c r="BD86" i="1"/>
  <c r="BI86" i="1"/>
  <c r="BL86" i="1"/>
  <c r="BO86" i="1"/>
  <c r="BS86" i="1"/>
  <c r="CF86" i="1"/>
  <c r="CP86" i="1"/>
  <c r="X87" i="1"/>
  <c r="Y87" i="1"/>
  <c r="AM87" i="1"/>
  <c r="AN87" i="1"/>
  <c r="AO87" i="1"/>
  <c r="AT87" i="1"/>
  <c r="AU87" i="1"/>
  <c r="BD87" i="1"/>
  <c r="BI87" i="1"/>
  <c r="BL87" i="1"/>
  <c r="BO87" i="1"/>
  <c r="BS87" i="1"/>
  <c r="CF87" i="1"/>
  <c r="CP87" i="1"/>
  <c r="X88" i="1"/>
  <c r="Y88" i="1"/>
  <c r="AM88" i="1"/>
  <c r="AN88" i="1"/>
  <c r="AO88" i="1"/>
  <c r="AT88" i="1"/>
  <c r="AU88" i="1"/>
  <c r="BD88" i="1"/>
  <c r="BI88" i="1"/>
  <c r="BL88" i="1"/>
  <c r="BO88" i="1"/>
  <c r="BS88" i="1"/>
  <c r="CF88" i="1"/>
  <c r="CP88" i="1"/>
  <c r="X89" i="1"/>
  <c r="Y89" i="1"/>
  <c r="AM89" i="1"/>
  <c r="AN89" i="1"/>
  <c r="AO89" i="1"/>
  <c r="AT89" i="1"/>
  <c r="AU89" i="1"/>
  <c r="BD89" i="1"/>
  <c r="BI89" i="1"/>
  <c r="BL89" i="1"/>
  <c r="BO89" i="1"/>
  <c r="BS89" i="1"/>
  <c r="CF89" i="1"/>
  <c r="CP89" i="1"/>
  <c r="X90" i="1"/>
  <c r="Y90" i="1"/>
  <c r="AM90" i="1"/>
  <c r="AN90" i="1"/>
  <c r="AO90" i="1"/>
  <c r="AT90" i="1"/>
  <c r="AU90" i="1"/>
  <c r="BD90" i="1"/>
  <c r="BI90" i="1"/>
  <c r="BL90" i="1"/>
  <c r="BO90" i="1"/>
  <c r="BS90" i="1"/>
  <c r="CF90" i="1"/>
  <c r="CP90" i="1"/>
  <c r="X91" i="1"/>
  <c r="Y91" i="1"/>
  <c r="AM91" i="1"/>
  <c r="AN91" i="1"/>
  <c r="AO91" i="1"/>
  <c r="AT91" i="1"/>
  <c r="AU91" i="1"/>
  <c r="BD91" i="1"/>
  <c r="BI91" i="1"/>
  <c r="BL91" i="1"/>
  <c r="BO91" i="1"/>
  <c r="BS91" i="1"/>
  <c r="CF91" i="1"/>
  <c r="CP91" i="1"/>
  <c r="X92" i="1"/>
  <c r="Y92" i="1"/>
  <c r="AM92" i="1"/>
  <c r="AN92" i="1"/>
  <c r="AO92" i="1"/>
  <c r="AT92" i="1"/>
  <c r="AU92" i="1"/>
  <c r="BD92" i="1"/>
  <c r="BI92" i="1"/>
  <c r="BL92" i="1"/>
  <c r="BO92" i="1"/>
  <c r="BS92" i="1"/>
  <c r="CF92" i="1"/>
  <c r="CP92" i="1"/>
  <c r="X93" i="1"/>
  <c r="Y93" i="1"/>
  <c r="AM93" i="1"/>
  <c r="AN93" i="1"/>
  <c r="AO93" i="1"/>
  <c r="AT93" i="1"/>
  <c r="AU93" i="1"/>
  <c r="BD93" i="1"/>
  <c r="BI93" i="1"/>
  <c r="BL93" i="1"/>
  <c r="BO93" i="1"/>
  <c r="BS93" i="1"/>
  <c r="CF93" i="1"/>
  <c r="CP93" i="1"/>
</calcChain>
</file>

<file path=xl/sharedStrings.xml><?xml version="1.0" encoding="utf-8"?>
<sst xmlns="http://schemas.openxmlformats.org/spreadsheetml/2006/main" count="1160" uniqueCount="665">
  <si>
    <t xml:space="preserve">DOB </t>
  </si>
  <si>
    <t xml:space="preserve">Birth City </t>
  </si>
  <si>
    <t xml:space="preserve">S/P </t>
  </si>
  <si>
    <t xml:space="preserve">Ctry </t>
  </si>
  <si>
    <t xml:space="preserve">HT </t>
  </si>
  <si>
    <t xml:space="preserve">Wt </t>
  </si>
  <si>
    <t xml:space="preserve">C </t>
  </si>
  <si>
    <t xml:space="preserve">Rk </t>
  </si>
  <si>
    <t xml:space="preserve">Draft </t>
  </si>
  <si>
    <t xml:space="preserve">Rnd </t>
  </si>
  <si>
    <t xml:space="preserve">Ovrl </t>
  </si>
  <si>
    <t>Age</t>
  </si>
  <si>
    <t>First Name</t>
  </si>
  <si>
    <t>Last Name</t>
  </si>
  <si>
    <t>End Tm</t>
  </si>
  <si>
    <t>All Tm</t>
  </si>
  <si>
    <t xml:space="preserve">GP </t>
  </si>
  <si>
    <t xml:space="preserve">GS </t>
  </si>
  <si>
    <t>W</t>
  </si>
  <si>
    <t xml:space="preserve">L </t>
  </si>
  <si>
    <t xml:space="preserve">OT </t>
  </si>
  <si>
    <t xml:space="preserve">SA </t>
  </si>
  <si>
    <t xml:space="preserve">Sv </t>
  </si>
  <si>
    <t>GAA</t>
  </si>
  <si>
    <t>SV%</t>
  </si>
  <si>
    <t xml:space="preserve">G </t>
  </si>
  <si>
    <t xml:space="preserve">A </t>
  </si>
  <si>
    <t xml:space="preserve">PIM </t>
  </si>
  <si>
    <t>MIN</t>
  </si>
  <si>
    <t xml:space="preserve">SO </t>
  </si>
  <si>
    <t>PSA</t>
  </si>
  <si>
    <t xml:space="preserve">PS Sv </t>
  </si>
  <si>
    <t>StGA</t>
  </si>
  <si>
    <t>StSV</t>
  </si>
  <si>
    <t>StMIN</t>
  </si>
  <si>
    <t>QS</t>
  </si>
  <si>
    <t>RBS</t>
  </si>
  <si>
    <t>PULL</t>
  </si>
  <si>
    <t>StSV%</t>
  </si>
  <si>
    <t>StGAA</t>
  </si>
  <si>
    <t>QS%</t>
  </si>
  <si>
    <t>GR</t>
  </si>
  <si>
    <t>ReGA</t>
  </si>
  <si>
    <t>ReSV</t>
  </si>
  <si>
    <t>ReMIN</t>
  </si>
  <si>
    <t>ReGAA</t>
  </si>
  <si>
    <t>ReSV%</t>
  </si>
  <si>
    <t>Cap Hit</t>
  </si>
  <si>
    <t>Days</t>
  </si>
  <si>
    <t>Actual</t>
  </si>
  <si>
    <t>GP</t>
  </si>
  <si>
    <t>GGVT</t>
  </si>
  <si>
    <t>DGVT</t>
  </si>
  <si>
    <t>SGVT</t>
  </si>
  <si>
    <t>GVT</t>
  </si>
  <si>
    <t>GVS</t>
  </si>
  <si>
    <t>GPS</t>
  </si>
  <si>
    <t>GAR</t>
  </si>
  <si>
    <t>ESA</t>
  </si>
  <si>
    <t>ESV</t>
  </si>
  <si>
    <t>ESSV%</t>
  </si>
  <si>
    <t>SHSA</t>
  </si>
  <si>
    <t>SHSV</t>
  </si>
  <si>
    <t>SHSV%</t>
  </si>
  <si>
    <t>PPSA</t>
  </si>
  <si>
    <t>PPSV</t>
  </si>
  <si>
    <t>PPSV%</t>
  </si>
  <si>
    <t>OTGP</t>
  </si>
  <si>
    <t>OTSA</t>
  </si>
  <si>
    <t>OTGA</t>
  </si>
  <si>
    <t>OTSV%</t>
  </si>
  <si>
    <t>HSOW</t>
  </si>
  <si>
    <t>HSOL</t>
  </si>
  <si>
    <t>HSSA</t>
  </si>
  <si>
    <t>HSGA</t>
  </si>
  <si>
    <t>RSOW</t>
  </si>
  <si>
    <t>RSOL</t>
  </si>
  <si>
    <t>RSSA</t>
  </si>
  <si>
    <t>RSGA</t>
  </si>
  <si>
    <t>SOW</t>
  </si>
  <si>
    <t>SOL</t>
  </si>
  <si>
    <t>SSA</t>
  </si>
  <si>
    <t>SGA</t>
  </si>
  <si>
    <t>SOSV%</t>
  </si>
  <si>
    <t>LowS</t>
  </si>
  <si>
    <t>LowG</t>
  </si>
  <si>
    <t>MedS</t>
  </si>
  <si>
    <t>MedG</t>
  </si>
  <si>
    <t>HighS</t>
  </si>
  <si>
    <t>HighG</t>
  </si>
  <si>
    <t>AdjSV%</t>
  </si>
  <si>
    <t>QoC</t>
  </si>
  <si>
    <t>Gsupp</t>
  </si>
  <si>
    <t>ExpSV%</t>
  </si>
  <si>
    <t>Ginj</t>
  </si>
  <si>
    <t>Injury</t>
  </si>
  <si>
    <t>CHIP</t>
  </si>
  <si>
    <t>Aug 07 '90</t>
  </si>
  <si>
    <t>Fredericton</t>
  </si>
  <si>
    <t>NB</t>
  </si>
  <si>
    <t>CAN</t>
  </si>
  <si>
    <t>L</t>
  </si>
  <si>
    <t>Y</t>
  </si>
  <si>
    <t>Jake</t>
  </si>
  <si>
    <t>Allen</t>
  </si>
  <si>
    <t>STL</t>
  </si>
  <si>
    <t>Oct 02 '89</t>
  </si>
  <si>
    <t>Herning</t>
  </si>
  <si>
    <t>DNK</t>
  </si>
  <si>
    <t>Frederik</t>
  </si>
  <si>
    <t>Andersen</t>
  </si>
  <si>
    <t>ANA</t>
  </si>
  <si>
    <t>Head, Leg</t>
  </si>
  <si>
    <t>May 21 '81</t>
  </si>
  <si>
    <t>Park Ridge</t>
  </si>
  <si>
    <t>IL</t>
  </si>
  <si>
    <t>USA</t>
  </si>
  <si>
    <t>Craig</t>
  </si>
  <si>
    <t>Anderson</t>
  </si>
  <si>
    <t>OTT</t>
  </si>
  <si>
    <t>Hand</t>
  </si>
  <si>
    <t>Jul 25 '87</t>
  </si>
  <si>
    <t>Salt Lake City</t>
  </si>
  <si>
    <t>UT</t>
  </si>
  <si>
    <t>Richard</t>
  </si>
  <si>
    <t>Bachman</t>
  </si>
  <si>
    <t>EDM</t>
  </si>
  <si>
    <t>Feb 13 '78</t>
  </si>
  <si>
    <t>Helsinki</t>
  </si>
  <si>
    <t>FIN</t>
  </si>
  <si>
    <t>Niklas</t>
  </si>
  <si>
    <t>Backstrom</t>
  </si>
  <si>
    <t>Illness</t>
  </si>
  <si>
    <t>Aug 07 '88</t>
  </si>
  <si>
    <t>Laval</t>
  </si>
  <si>
    <t>QC</t>
  </si>
  <si>
    <t>Jonathan</t>
  </si>
  <si>
    <t>Bernier</t>
  </si>
  <si>
    <t>TOR</t>
  </si>
  <si>
    <t>Flu, Leg</t>
  </si>
  <si>
    <t>Jan 03 '87</t>
  </si>
  <si>
    <t>Bulach</t>
  </si>
  <si>
    <t>CHE</t>
  </si>
  <si>
    <t>Reto</t>
  </si>
  <si>
    <t>Berra</t>
  </si>
  <si>
    <t>COL</t>
  </si>
  <si>
    <t>Head</t>
  </si>
  <si>
    <t>Nov 21 '86</t>
  </si>
  <si>
    <t>Denver</t>
  </si>
  <si>
    <t>CO</t>
  </si>
  <si>
    <t>Ben</t>
  </si>
  <si>
    <t>Bishop</t>
  </si>
  <si>
    <t>TBL</t>
  </si>
  <si>
    <t>Lower body</t>
  </si>
  <si>
    <t>Sep 20 '88</t>
  </si>
  <si>
    <t>Novokuznetsk</t>
  </si>
  <si>
    <t>RUS</t>
  </si>
  <si>
    <t>Sergei</t>
  </si>
  <si>
    <t>Bobrovsky</t>
  </si>
  <si>
    <t>CBJ</t>
  </si>
  <si>
    <t>Finger, Groin, Illness</t>
  </si>
  <si>
    <t>May 06 '72</t>
  </si>
  <si>
    <t>Montreal</t>
  </si>
  <si>
    <t>Martin</t>
  </si>
  <si>
    <t>Brodeur</t>
  </si>
  <si>
    <t>Mar 23 '93</t>
  </si>
  <si>
    <t>Port Alberni</t>
  </si>
  <si>
    <t>BC</t>
  </si>
  <si>
    <t>Laurent</t>
  </si>
  <si>
    <t>Brossoit</t>
  </si>
  <si>
    <t>Jun 22 '80</t>
  </si>
  <si>
    <t>Togliatti</t>
  </si>
  <si>
    <t>Ilya</t>
  </si>
  <si>
    <t>Bryzgalov</t>
  </si>
  <si>
    <t>Feb 11 '92</t>
  </si>
  <si>
    <t>Regina</t>
  </si>
  <si>
    <t>SK</t>
  </si>
  <si>
    <t>Tyler</t>
  </si>
  <si>
    <t>Bunz</t>
  </si>
  <si>
    <t>Jul 23 '77</t>
  </si>
  <si>
    <t>Des Moines</t>
  </si>
  <si>
    <t>IA</t>
  </si>
  <si>
    <t>Scott</t>
  </si>
  <si>
    <t>Clemmensen</t>
  </si>
  <si>
    <t>NJD</t>
  </si>
  <si>
    <t>Dec 31 '84</t>
  </si>
  <si>
    <t>Corey</t>
  </si>
  <si>
    <t>Crawford</t>
  </si>
  <si>
    <t>CHI</t>
  </si>
  <si>
    <t>Lower body, Upper body</t>
  </si>
  <si>
    <t>Feb 27 '84</t>
  </si>
  <si>
    <t>Shorewood</t>
  </si>
  <si>
    <t>MN</t>
  </si>
  <si>
    <t>John</t>
  </si>
  <si>
    <t>Curry</t>
  </si>
  <si>
    <t>Dec 22 '88</t>
  </si>
  <si>
    <t>Newport News</t>
  </si>
  <si>
    <t>VA</t>
  </si>
  <si>
    <t>Darling</t>
  </si>
  <si>
    <t>Mar 06 '92</t>
  </si>
  <si>
    <t>St-Hyacinthe</t>
  </si>
  <si>
    <t>R</t>
  </si>
  <si>
    <t>Louis</t>
  </si>
  <si>
    <t>Domingue</t>
  </si>
  <si>
    <t>ARI</t>
  </si>
  <si>
    <t>May 18 '94</t>
  </si>
  <si>
    <t>Winnipeg</t>
  </si>
  <si>
    <t>MB</t>
  </si>
  <si>
    <t>Chris</t>
  </si>
  <si>
    <t>Driedger</t>
  </si>
  <si>
    <t>May 04 '86</t>
  </si>
  <si>
    <t>Devan</t>
  </si>
  <si>
    <t>Dubnyk</t>
  </si>
  <si>
    <t>ARI, MIN</t>
  </si>
  <si>
    <t>Apr 09 '85</t>
  </si>
  <si>
    <t>Newmarket</t>
  </si>
  <si>
    <t>ON</t>
  </si>
  <si>
    <t>Brian</t>
  </si>
  <si>
    <t>Elliott</t>
  </si>
  <si>
    <t>Knee</t>
  </si>
  <si>
    <t>Jun 19 '80</t>
  </si>
  <si>
    <t>Saskatoon</t>
  </si>
  <si>
    <t>Dan</t>
  </si>
  <si>
    <t>Ellis</t>
  </si>
  <si>
    <t>FLA</t>
  </si>
  <si>
    <t>Sep 28 '82</t>
  </si>
  <si>
    <t>Hamilton</t>
  </si>
  <si>
    <t>Ray</t>
  </si>
  <si>
    <t>Emery</t>
  </si>
  <si>
    <t>PHI</t>
  </si>
  <si>
    <t>Jun 25 '88</t>
  </si>
  <si>
    <t>Stockholm</t>
  </si>
  <si>
    <t>SWE</t>
  </si>
  <si>
    <t>Jhonas</t>
  </si>
  <si>
    <t>Enroth</t>
  </si>
  <si>
    <t>DAL</t>
  </si>
  <si>
    <t>BUF, DAL</t>
  </si>
  <si>
    <t>Aug 08 '82</t>
  </si>
  <si>
    <t>Kalix</t>
  </si>
  <si>
    <t>Viktor</t>
  </si>
  <si>
    <t>Fasth</t>
  </si>
  <si>
    <t>Groin, Knee</t>
  </si>
  <si>
    <t>Nov 28 '84</t>
  </si>
  <si>
    <t>Sorel</t>
  </si>
  <si>
    <t>Marc-Andre</t>
  </si>
  <si>
    <t>Fleury</t>
  </si>
  <si>
    <t>PIT</t>
  </si>
  <si>
    <t>Nov 27 '92</t>
  </si>
  <si>
    <t>Härnösand</t>
  </si>
  <si>
    <t>Anton</t>
  </si>
  <si>
    <t>Forsberg</t>
  </si>
  <si>
    <t>Jul 14 '93</t>
  </si>
  <si>
    <t>Pittsburgh</t>
  </si>
  <si>
    <t>PA</t>
  </si>
  <si>
    <t>Gibson</t>
  </si>
  <si>
    <t>Groin, Upper body</t>
  </si>
  <si>
    <t>Jan 29 '86</t>
  </si>
  <si>
    <t>Fussen</t>
  </si>
  <si>
    <t>DEU</t>
  </si>
  <si>
    <t>Thomas</t>
  </si>
  <si>
    <t>Greiss</t>
  </si>
  <si>
    <t>Aug 27 '89</t>
  </si>
  <si>
    <t>Brookfield</t>
  </si>
  <si>
    <t>WI</t>
  </si>
  <si>
    <t>Troy</t>
  </si>
  <si>
    <t>Grosenick</t>
  </si>
  <si>
    <t>SJS</t>
  </si>
  <si>
    <t>Upper body</t>
  </si>
  <si>
    <t>Nov 25 '91</t>
  </si>
  <si>
    <t>Rosenheim</t>
  </si>
  <si>
    <t>Philipp</t>
  </si>
  <si>
    <t>Grubauer</t>
  </si>
  <si>
    <t>WSH</t>
  </si>
  <si>
    <t>Oct 24 '84</t>
  </si>
  <si>
    <t>Danderyd</t>
  </si>
  <si>
    <t>Jonas</t>
  </si>
  <si>
    <t>Gustavsson</t>
  </si>
  <si>
    <t>DET</t>
  </si>
  <si>
    <t>Concussion, Shoulder</t>
  </si>
  <si>
    <t>Mar 07 '90</t>
  </si>
  <si>
    <t>London</t>
  </si>
  <si>
    <t>Matt</t>
  </si>
  <si>
    <t>Hackett</t>
  </si>
  <si>
    <t>BUF</t>
  </si>
  <si>
    <t>May 13 '85</t>
  </si>
  <si>
    <t>Bratislava</t>
  </si>
  <si>
    <t>SVK</t>
  </si>
  <si>
    <t>Jaroslav</t>
  </si>
  <si>
    <t>Halak</t>
  </si>
  <si>
    <t>NYI</t>
  </si>
  <si>
    <t>Feb 11 '88</t>
  </si>
  <si>
    <t>White Rock</t>
  </si>
  <si>
    <t>Andrew</t>
  </si>
  <si>
    <t>Hammond</t>
  </si>
  <si>
    <t>Feb 12 '82</t>
  </si>
  <si>
    <t>Felben Wellhausen</t>
  </si>
  <si>
    <t>Hiller</t>
  </si>
  <si>
    <t>CGY</t>
  </si>
  <si>
    <t>Sep 16 '89</t>
  </si>
  <si>
    <t>Lloydminster</t>
  </si>
  <si>
    <t>Braden</t>
  </si>
  <si>
    <t>Holtby</t>
  </si>
  <si>
    <t>Mar 26 '84</t>
  </si>
  <si>
    <t>Syracuse</t>
  </si>
  <si>
    <t>NY</t>
  </si>
  <si>
    <t>Jimmy</t>
  </si>
  <si>
    <t>Howard</t>
  </si>
  <si>
    <t>Groin, Lower body</t>
  </si>
  <si>
    <t>Mar 02 '90</t>
  </si>
  <si>
    <t>Barrie</t>
  </si>
  <si>
    <t>Michael</t>
  </si>
  <si>
    <t>Hutchinson</t>
  </si>
  <si>
    <t>WPG</t>
  </si>
  <si>
    <t>Dec 19 '85</t>
  </si>
  <si>
    <t>Thunder Bay</t>
  </si>
  <si>
    <t>Carter</t>
  </si>
  <si>
    <t>Hutton</t>
  </si>
  <si>
    <t>NSH</t>
  </si>
  <si>
    <t>Jun 10 '86</t>
  </si>
  <si>
    <t>Chad</t>
  </si>
  <si>
    <t>Johnson</t>
  </si>
  <si>
    <t>Jan 10 '90</t>
  </si>
  <si>
    <t>North Vancouver</t>
  </si>
  <si>
    <t>Jones</t>
  </si>
  <si>
    <t>LAK</t>
  </si>
  <si>
    <t>Back</t>
  </si>
  <si>
    <t>May 07 '86</t>
  </si>
  <si>
    <t>Ust-Kamenogorsk</t>
  </si>
  <si>
    <t>KAZ</t>
  </si>
  <si>
    <t>Khudobin</t>
  </si>
  <si>
    <t>CAR</t>
  </si>
  <si>
    <t>Jul 04 '89</t>
  </si>
  <si>
    <t>Farmingville</t>
  </si>
  <si>
    <t>Keith</t>
  </si>
  <si>
    <t>Kinkaid</t>
  </si>
  <si>
    <t>May 05 '90</t>
  </si>
  <si>
    <t>Darcy</t>
  </si>
  <si>
    <t>Kuemper</t>
  </si>
  <si>
    <t>Illness, Lower body</t>
  </si>
  <si>
    <t>Jan 18 '80</t>
  </si>
  <si>
    <t>Burnaby</t>
  </si>
  <si>
    <t>Jason</t>
  </si>
  <si>
    <t>LaBarbera</t>
  </si>
  <si>
    <t>Jan 05 '88</t>
  </si>
  <si>
    <t>Norrtälje</t>
  </si>
  <si>
    <t>Eddie</t>
  </si>
  <si>
    <t>Lack</t>
  </si>
  <si>
    <t>VAN</t>
  </si>
  <si>
    <t>Jul 24 '91</t>
  </si>
  <si>
    <t>Gothenburg</t>
  </si>
  <si>
    <t>Robin</t>
  </si>
  <si>
    <t>Lehner</t>
  </si>
  <si>
    <t>Concussion, Undisclosed</t>
  </si>
  <si>
    <t>Nov 16 '83</t>
  </si>
  <si>
    <t>Kari</t>
  </si>
  <si>
    <t>Lehtonen</t>
  </si>
  <si>
    <t>May 03 '88</t>
  </si>
  <si>
    <t>Gävle</t>
  </si>
  <si>
    <t>Anders</t>
  </si>
  <si>
    <t>Lindback</t>
  </si>
  <si>
    <t>DAL, BUF</t>
  </si>
  <si>
    <t>Mar 02 '82</t>
  </si>
  <si>
    <t>Are</t>
  </si>
  <si>
    <t>Henrik</t>
  </si>
  <si>
    <t>Lundqvist</t>
  </si>
  <si>
    <t>NYR</t>
  </si>
  <si>
    <t>Throat</t>
  </si>
  <si>
    <t>Apr 04 '79</t>
  </si>
  <si>
    <t>Roberto</t>
  </si>
  <si>
    <t>Luongo</t>
  </si>
  <si>
    <t>Shoulder, Upper body</t>
  </si>
  <si>
    <t>Apr 20 '93</t>
  </si>
  <si>
    <t>Kazan</t>
  </si>
  <si>
    <t>Andrey</t>
  </si>
  <si>
    <t>Makarov</t>
  </si>
  <si>
    <t>Jan 31 '90</t>
  </si>
  <si>
    <t>Jacob</t>
  </si>
  <si>
    <t>Markstrom</t>
  </si>
  <si>
    <t>May 29 '88</t>
  </si>
  <si>
    <t>Oakville</t>
  </si>
  <si>
    <t>Steve</t>
  </si>
  <si>
    <t>Mason</t>
  </si>
  <si>
    <t>Back, Knee</t>
  </si>
  <si>
    <t>Jul 18 '91</t>
  </si>
  <si>
    <t>Pisek</t>
  </si>
  <si>
    <t>CZE</t>
  </si>
  <si>
    <t>Marek</t>
  </si>
  <si>
    <t>Mazanec</t>
  </si>
  <si>
    <t>Dec 07 '89</t>
  </si>
  <si>
    <t>Amherst</t>
  </si>
  <si>
    <t>Tom</t>
  </si>
  <si>
    <t>McCollum</t>
  </si>
  <si>
    <t>May 23 '83</t>
  </si>
  <si>
    <t>Curtis</t>
  </si>
  <si>
    <t>McElhinney</t>
  </si>
  <si>
    <t>Apr 11 '83</t>
  </si>
  <si>
    <t>St. Louis</t>
  </si>
  <si>
    <t>MO</t>
  </si>
  <si>
    <t>Mike</t>
  </si>
  <si>
    <t>McKenna</t>
  </si>
  <si>
    <t>Jul 17 '80</t>
  </si>
  <si>
    <t>East Lansing</t>
  </si>
  <si>
    <t>MI</t>
  </si>
  <si>
    <t>Ryan</t>
  </si>
  <si>
    <t>Miller</t>
  </si>
  <si>
    <t>Feb 13 '85</t>
  </si>
  <si>
    <t>Chicago</t>
  </si>
  <si>
    <t>Al</t>
  </si>
  <si>
    <t>Montoya</t>
  </si>
  <si>
    <t>Groin</t>
  </si>
  <si>
    <t>Feb 14 '92</t>
  </si>
  <si>
    <t>Ostrava</t>
  </si>
  <si>
    <t>Petr</t>
  </si>
  <si>
    <t>Mrazek</t>
  </si>
  <si>
    <t>Jul 25 '75</t>
  </si>
  <si>
    <t>Kamenogorsk</t>
  </si>
  <si>
    <t>Evgeni</t>
  </si>
  <si>
    <t>Nabokov</t>
  </si>
  <si>
    <t>Mar 23 '88</t>
  </si>
  <si>
    <t>Ústí nad Labem</t>
  </si>
  <si>
    <t>Michal</t>
  </si>
  <si>
    <t>Neuvirth</t>
  </si>
  <si>
    <t>BUF, NYI</t>
  </si>
  <si>
    <t>Aug 29 '83</t>
  </si>
  <si>
    <t>Vantaa</t>
  </si>
  <si>
    <t>Antti</t>
  </si>
  <si>
    <t>Niemi</t>
  </si>
  <si>
    <t>Apr 16 '91</t>
  </si>
  <si>
    <t>Turku</t>
  </si>
  <si>
    <t>Joni</t>
  </si>
  <si>
    <t>Ortio</t>
  </si>
  <si>
    <t>Aug 31 '87</t>
  </si>
  <si>
    <t>Kladno</t>
  </si>
  <si>
    <t>Ondrej</t>
  </si>
  <si>
    <t>Pavelec</t>
  </si>
  <si>
    <t>Aug 30 '86</t>
  </si>
  <si>
    <t>Blyth</t>
  </si>
  <si>
    <t>Justin</t>
  </si>
  <si>
    <t>Peters</t>
  </si>
  <si>
    <t>Apr 15 '92</t>
  </si>
  <si>
    <t>Moncton</t>
  </si>
  <si>
    <t>Calvin</t>
  </si>
  <si>
    <t>Pickard</t>
  </si>
  <si>
    <t>Apr 12 '90</t>
  </si>
  <si>
    <t>Kevin</t>
  </si>
  <si>
    <t>Poulin</t>
  </si>
  <si>
    <t>Aug 16 '87</t>
  </si>
  <si>
    <t>Anahim Lake</t>
  </si>
  <si>
    <t>Carey</t>
  </si>
  <si>
    <t>Price</t>
  </si>
  <si>
    <t>MTL</t>
  </si>
  <si>
    <t>Jan 21 '86</t>
  </si>
  <si>
    <t>Milford</t>
  </si>
  <si>
    <t>CT</t>
  </si>
  <si>
    <t>Quick</t>
  </si>
  <si>
    <t>May 12 '89</t>
  </si>
  <si>
    <t>Rauma</t>
  </si>
  <si>
    <t>Raanta</t>
  </si>
  <si>
    <t>Jul 01 '86</t>
  </si>
  <si>
    <t>Asikkala</t>
  </si>
  <si>
    <t>Karri</t>
  </si>
  <si>
    <t>Ramo</t>
  </si>
  <si>
    <t>Leg, Upper body</t>
  </si>
  <si>
    <t>Mar 10 '87</t>
  </si>
  <si>
    <t>Savonlinna</t>
  </si>
  <si>
    <t>Tuukka</t>
  </si>
  <si>
    <t>Rask</t>
  </si>
  <si>
    <t>BOS</t>
  </si>
  <si>
    <t>Mar 15 '88</t>
  </si>
  <si>
    <t>Morweena</t>
  </si>
  <si>
    <t>James</t>
  </si>
  <si>
    <t>Reimer</t>
  </si>
  <si>
    <t>Nov 03 '82</t>
  </si>
  <si>
    <t>Kempele</t>
  </si>
  <si>
    <t>Pekka</t>
  </si>
  <si>
    <t>Rinne</t>
  </si>
  <si>
    <t>May 22 '87</t>
  </si>
  <si>
    <t>Pori</t>
  </si>
  <si>
    <t>Jussi</t>
  </si>
  <si>
    <t>Rynnas</t>
  </si>
  <si>
    <t>Mar 18 '86</t>
  </si>
  <si>
    <t>Marblehead</t>
  </si>
  <si>
    <t>MA</t>
  </si>
  <si>
    <t>Cory</t>
  </si>
  <si>
    <t>Schneider</t>
  </si>
  <si>
    <t>Sep 11 '86</t>
  </si>
  <si>
    <t>Spruce Grove</t>
  </si>
  <si>
    <t>AB</t>
  </si>
  <si>
    <t>Scrivens</t>
  </si>
  <si>
    <t>Hamstring</t>
  </si>
  <si>
    <t>Jun 15 '94</t>
  </si>
  <si>
    <t>Abbotsford</t>
  </si>
  <si>
    <t>Mackenzie</t>
  </si>
  <si>
    <t>Skapski</t>
  </si>
  <si>
    <t>Mar 22 '82</t>
  </si>
  <si>
    <t>Kingston</t>
  </si>
  <si>
    <t>Smith</t>
  </si>
  <si>
    <t>Jul 28 '87</t>
  </si>
  <si>
    <t>St. Paul</t>
  </si>
  <si>
    <t>Alex</t>
  </si>
  <si>
    <t>Stalock</t>
  </si>
  <si>
    <t>Dec 21 '93</t>
  </si>
  <si>
    <t>Toronto</t>
  </si>
  <si>
    <t>Malcolm</t>
  </si>
  <si>
    <t>Subban</t>
  </si>
  <si>
    <t>Sep 04 '89</t>
  </si>
  <si>
    <t>Sollentuna</t>
  </si>
  <si>
    <t>Svedberg</t>
  </si>
  <si>
    <t>Jul 05 '87</t>
  </si>
  <si>
    <t>Caledonia</t>
  </si>
  <si>
    <t>Cam</t>
  </si>
  <si>
    <t>Talbot</t>
  </si>
  <si>
    <t>Watson</t>
  </si>
  <si>
    <t>Dustin</t>
  </si>
  <si>
    <t>Tokarski</t>
  </si>
  <si>
    <t>Apr 27 '88</t>
  </si>
  <si>
    <t>Samara</t>
  </si>
  <si>
    <t>Semyon</t>
  </si>
  <si>
    <t>Varlamov</t>
  </si>
  <si>
    <t>Jul 25 '94</t>
  </si>
  <si>
    <t>Tyumen</t>
  </si>
  <si>
    <t>Andrei</t>
  </si>
  <si>
    <t>Vasilevskiy</t>
  </si>
  <si>
    <t>Feb 29 '84</t>
  </si>
  <si>
    <t>Ward</t>
  </si>
  <si>
    <t>Jun 09 '87</t>
  </si>
  <si>
    <t>Detroit</t>
  </si>
  <si>
    <t>Jeff</t>
  </si>
  <si>
    <t>Zatkoff</t>
  </si>
  <si>
    <t>Sep 07 '81</t>
  </si>
  <si>
    <t>Scarborough</t>
  </si>
  <si>
    <t>Rob</t>
  </si>
  <si>
    <t>Zepp</t>
  </si>
  <si>
    <t>A</t>
  </si>
  <si>
    <t>Assists</t>
  </si>
  <si>
    <t>Actual Hit</t>
  </si>
  <si>
    <t>Actual Cap Hit</t>
  </si>
  <si>
    <t>Save Percentage adjusted for difficulty</t>
  </si>
  <si>
    <t>All teams for which he played at least one minute</t>
  </si>
  <si>
    <t>Birth City</t>
  </si>
  <si>
    <t>Where their fathers got one past the goalie</t>
  </si>
  <si>
    <t>Bonus</t>
  </si>
  <si>
    <t>When you find another french fry in the bag</t>
  </si>
  <si>
    <t>C</t>
  </si>
  <si>
    <t>Catches</t>
  </si>
  <si>
    <t>Cap hit over an entire season</t>
  </si>
  <si>
    <t>Cap Hit of Injured Player</t>
  </si>
  <si>
    <t>Ctry</t>
  </si>
  <si>
    <t>Country</t>
  </si>
  <si>
    <t>Days counted against the cap hit</t>
  </si>
  <si>
    <t>Defensive GVT</t>
  </si>
  <si>
    <t>DOB</t>
  </si>
  <si>
    <t>Doing Our Best</t>
  </si>
  <si>
    <t>Draft</t>
  </si>
  <si>
    <t>Year was drafted</t>
  </si>
  <si>
    <t>Team for which he played his last game of the year</t>
  </si>
  <si>
    <t>Even-strength shots against</t>
  </si>
  <si>
    <t>Even-strength Save Percentage</t>
  </si>
  <si>
    <t>Even-strength saves</t>
  </si>
  <si>
    <t>Exp SV%</t>
  </si>
  <si>
    <t>Save percentage relative to expectations based on average shooting pct% of opponents</t>
  </si>
  <si>
    <t>G</t>
  </si>
  <si>
    <t>Goals, yes Cam Ward got one</t>
  </si>
  <si>
    <t>GA</t>
  </si>
  <si>
    <t>Goals against</t>
  </si>
  <si>
    <t>Goals-Against Average</t>
  </si>
  <si>
    <t>Goals Above Replacement</t>
  </si>
  <si>
    <t>Goaltending GVT</t>
  </si>
  <si>
    <t>Games Injured</t>
  </si>
  <si>
    <t>Games Played</t>
  </si>
  <si>
    <t>Goalie Point Shares</t>
  </si>
  <si>
    <t>Games Relieved</t>
  </si>
  <si>
    <t>GS</t>
  </si>
  <si>
    <t>Games started</t>
  </si>
  <si>
    <t>Goal Support, average goals per game scored by his team in his starts</t>
  </si>
  <si>
    <t>Goals Versus Salary</t>
  </si>
  <si>
    <t>Total GVT</t>
  </si>
  <si>
    <t>Goals allowed on High Danger Shots</t>
  </si>
  <si>
    <t>High Danger Shots</t>
  </si>
  <si>
    <t>Home Shoot-out goals against</t>
  </si>
  <si>
    <t>Home Shoot-out Losses</t>
  </si>
  <si>
    <t>Home Shoot-out Wins</t>
  </si>
  <si>
    <t>Home Shoot-out shots against</t>
  </si>
  <si>
    <t>HT</t>
  </si>
  <si>
    <t>Height</t>
  </si>
  <si>
    <t>Injuries suffered</t>
  </si>
  <si>
    <t>Losses</t>
  </si>
  <si>
    <t>Goals allowed on Low Danger Shots</t>
  </si>
  <si>
    <t>Low Danger Shots</t>
  </si>
  <si>
    <t>Goals allowed on Medium Danger Shots</t>
  </si>
  <si>
    <t>Medium Danger Shots</t>
  </si>
  <si>
    <t>Minutes Played</t>
  </si>
  <si>
    <t>OT</t>
  </si>
  <si>
    <t>Overtime Losses</t>
  </si>
  <si>
    <t>Goals against in overtime</t>
  </si>
  <si>
    <t>Overtime games played</t>
  </si>
  <si>
    <t>Shots against in overtime</t>
  </si>
  <si>
    <t>Overtime save percentage</t>
  </si>
  <si>
    <t>Ovrl</t>
  </si>
  <si>
    <t>Where he was drafted overall</t>
  </si>
  <si>
    <t>PIM</t>
  </si>
  <si>
    <t>Penalties in Minutes</t>
  </si>
  <si>
    <t>Power play shots against</t>
  </si>
  <si>
    <t>Power play saves</t>
  </si>
  <si>
    <t>Power play Save Percentage</t>
  </si>
  <si>
    <t>PS Sv</t>
  </si>
  <si>
    <t>Penalty shot saves</t>
  </si>
  <si>
    <t>Penalty shots against</t>
  </si>
  <si>
    <t>Times pulled (for injury or performance)</t>
  </si>
  <si>
    <t>Average shooting percentage of team taking shot</t>
  </si>
  <si>
    <t>Quality Starts</t>
  </si>
  <si>
    <t>Percentage of Starts that were Quality Starts</t>
  </si>
  <si>
    <t>Really Bad Starts, stopped less than 85% of shots</t>
  </si>
  <si>
    <t>Goals against in relief</t>
  </si>
  <si>
    <t>Goals-Against Average in relief</t>
  </si>
  <si>
    <t>Minutes played in relief</t>
  </si>
  <si>
    <t>Saves in relief</t>
  </si>
  <si>
    <t>Save Percentage in relief</t>
  </si>
  <si>
    <t>Rk</t>
  </si>
  <si>
    <t>Rookie</t>
  </si>
  <si>
    <t>Rnd</t>
  </si>
  <si>
    <t>Round he was drafted</t>
  </si>
  <si>
    <t>Road Shoot-out goals against</t>
  </si>
  <si>
    <t>Road Shoot-out Losses</t>
  </si>
  <si>
    <t>Road Shoot-out Wins</t>
  </si>
  <si>
    <t>Road Shoot-out shots against</t>
  </si>
  <si>
    <t>S/P</t>
  </si>
  <si>
    <t>State/Province</t>
  </si>
  <si>
    <t>SA</t>
  </si>
  <si>
    <t>Shots against</t>
  </si>
  <si>
    <t>Shoot-out goals against</t>
  </si>
  <si>
    <t>Shoot-out GVT</t>
  </si>
  <si>
    <t>Short-handed shots against</t>
  </si>
  <si>
    <t>Short-handed saves</t>
  </si>
  <si>
    <t>Short-handed Save Percentage</t>
  </si>
  <si>
    <t>SO</t>
  </si>
  <si>
    <t>Shut-outs that weren't jinxed by someone saying it</t>
  </si>
  <si>
    <t>Shoot-out Losses</t>
  </si>
  <si>
    <t>Shoot-out Save Percentage</t>
  </si>
  <si>
    <t>Shoot-out Wins</t>
  </si>
  <si>
    <t>Shoot-out shots against</t>
  </si>
  <si>
    <t>Goals against as starter</t>
  </si>
  <si>
    <t>Goals-Against Average as a Starter</t>
  </si>
  <si>
    <t>Minutes played as starter</t>
  </si>
  <si>
    <t>Shots faced as starter</t>
  </si>
  <si>
    <t>Save percentage when starting</t>
  </si>
  <si>
    <t>SV</t>
  </si>
  <si>
    <t>Saves</t>
  </si>
  <si>
    <t xml:space="preserve">Save Percentage </t>
  </si>
  <si>
    <t>Wins</t>
  </si>
  <si>
    <t>Wt</t>
  </si>
  <si>
    <t>Weight</t>
  </si>
  <si>
    <t>DO NOT REMOVE THIS MESSAGE</t>
  </si>
  <si>
    <t>This spreadsheet is free for distribution</t>
  </si>
  <si>
    <t>Stats compiled by Rob Vollman, http://www.hockeyabstract.com</t>
  </si>
  <si>
    <t>Yes, both skater data, and previous seasons are available for download</t>
  </si>
  <si>
    <t>Please contact the author for additions or corrections</t>
  </si>
  <si>
    <t>Sources:</t>
  </si>
  <si>
    <t>Most data from NHL official web site http://www.nhl.com</t>
  </si>
  <si>
    <t>Salary cap data from NHL Numbers http://www.nhlnumbers.com</t>
  </si>
  <si>
    <t>Point Shares from Justin Kubatko and Hockey Reference http://www.hockey-reference.com</t>
  </si>
  <si>
    <t>GVT from Tom Awad and Hockey Prospectus http://www.hockeyprospectus.com</t>
  </si>
  <si>
    <t>QS and Start/Relief breakdown by Rob Vollman and Hockey Abstract http://www.hockeyabstract.com</t>
  </si>
  <si>
    <t>GAR, Low/Med/High from Andrew Thomas, Sam Ventura http://www.waronice.com</t>
  </si>
  <si>
    <t>Injury data from Thomas Crawshaw of Springing Malik http://springingmalik.blogspot.ca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</si>
</sst>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#.000"/>
    <numFmt numFmtId="167" formatCode="[$$-409]#,##0;[Red]\-[$$-409]#,##0"/>
    <numFmt numFmtId="168" formatCode="0.0000"/>
    <numFmt numFmtId="169" formatCode="0.0%"/>
  </numFmts>
  <fonts count="4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2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Font="1"/>
    <xf numFmtId="165" fontId="0" fillId="0" borderId="0" xfId="0" applyNumberFormat="1"/>
    <xf numFmtId="169" fontId="0" fillId="0" borderId="0" xfId="0" applyNumberFormat="1" applyAlignment="1">
      <alignment horizontal="right"/>
    </xf>
    <xf numFmtId="0" fontId="2" fillId="0" borderId="0" xfId="0" applyFont="1" applyAlignment="1">
      <alignment horizontal="right" wrapText="1"/>
    </xf>
    <xf numFmtId="165" fontId="2" fillId="0" borderId="0" xfId="0" applyNumberFormat="1" applyFont="1" applyAlignment="1">
      <alignment wrapText="1"/>
    </xf>
    <xf numFmtId="0" fontId="2" fillId="0" borderId="0" xfId="0" applyFont="1"/>
    <xf numFmtId="0" fontId="3" fillId="0" borderId="0" xfId="1"/>
    <xf numFmtId="0" fontId="0" fillId="0" borderId="0" xfId="0" applyNumberFormat="1"/>
    <xf numFmtId="165" fontId="2" fillId="0" borderId="0" xfId="0" applyNumberFormat="1" applyFont="1" applyAlignment="1">
      <alignment horizontal="right" wrapText="1"/>
    </xf>
    <xf numFmtId="167" fontId="0" fillId="0" borderId="0" xfId="0" applyNumberFormat="1" applyFont="1" applyAlignment="1"/>
    <xf numFmtId="0" fontId="0" fillId="0" borderId="0" xfId="0" applyFont="1" applyAlignment="1"/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01"/>
  <sheetViews>
    <sheetView tabSelected="1" workbookViewId="0">
      <pane ySplit="555" activePane="bottomLeft"/>
      <selection pane="bottomLeft" activeCell="N2" sqref="N2"/>
    </sheetView>
  </sheetViews>
  <sheetFormatPr defaultColWidth="11.5703125" defaultRowHeight="15" x14ac:dyDescent="0.25"/>
  <cols>
    <col min="1" max="1" width="10.140625" customWidth="1"/>
    <col min="2" max="2" width="18.28515625" customWidth="1"/>
    <col min="3" max="3" width="4.85546875" customWidth="1"/>
    <col min="4" max="4" width="5.28515625" customWidth="1"/>
    <col min="5" max="5" width="4.140625" customWidth="1"/>
    <col min="6" max="6" width="4.5703125" customWidth="1"/>
    <col min="7" max="7" width="3" customWidth="1"/>
    <col min="8" max="8" width="4" customWidth="1"/>
    <col min="9" max="9" width="6.140625" customWidth="1"/>
    <col min="10" max="10" width="5.140625" customWidth="1"/>
    <col min="11" max="11" width="5.42578125" customWidth="1"/>
    <col min="12" max="12" width="4.85546875" customWidth="1"/>
    <col min="13" max="13" width="11.42578125" customWidth="1"/>
    <col min="14" max="14" width="12.5703125" customWidth="1"/>
    <col min="15" max="15" width="7.5703125" customWidth="1"/>
    <col min="16" max="16" width="0" hidden="1" customWidth="1"/>
    <col min="17" max="17" width="4.42578125" customWidth="1"/>
    <col min="18" max="18" width="4.28515625" customWidth="1"/>
    <col min="19" max="20" width="3.42578125" customWidth="1"/>
    <col min="21" max="21" width="4.28515625" customWidth="1"/>
    <col min="22" max="23" width="5.28515625" customWidth="1"/>
    <col min="24" max="24" width="5.85546875" style="1" customWidth="1"/>
    <col min="25" max="25" width="5.85546875" style="2" customWidth="1"/>
    <col min="26" max="26" width="3.28515625" customWidth="1"/>
    <col min="27" max="27" width="3.140625" customWidth="1"/>
    <col min="28" max="28" width="5.28515625" customWidth="1"/>
    <col min="29" max="29" width="6.85546875" style="3" customWidth="1"/>
    <col min="30" max="30" width="4.28515625" customWidth="1"/>
    <col min="31" max="31" width="4.85546875" customWidth="1"/>
    <col min="32" max="32" width="6.28515625" customWidth="1"/>
    <col min="33" max="33" width="5.42578125" style="4" customWidth="1"/>
    <col min="34" max="34" width="5" style="4" customWidth="1"/>
    <col min="35" max="35" width="6.5703125" style="4" customWidth="1"/>
    <col min="36" max="36" width="3.42578125" style="4" customWidth="1"/>
    <col min="37" max="37" width="4.7109375" style="4" customWidth="1"/>
    <col min="38" max="38" width="5.5703125" style="4" customWidth="1"/>
    <col min="39" max="39" width="6.85546875" style="5" customWidth="1"/>
    <col min="40" max="40" width="7" style="4" customWidth="1"/>
    <col min="41" max="41" width="8.5703125" style="4" customWidth="1"/>
    <col min="42" max="42" width="3.5703125" style="4" customWidth="1"/>
    <col min="43" max="43" width="6" style="4" customWidth="1"/>
    <col min="44" max="44" width="5.5703125" style="4" customWidth="1"/>
    <col min="45" max="45" width="7.140625" style="6" customWidth="1"/>
    <col min="46" max="46" width="7.28515625" style="1" customWidth="1"/>
    <col min="47" max="47" width="7.140625" style="2" customWidth="1"/>
    <col min="48" max="48" width="7.42578125" style="4" customWidth="1"/>
    <col min="49" max="49" width="5.42578125" style="6" customWidth="1"/>
    <col min="50" max="50" width="6.85546875" style="7" customWidth="1"/>
    <col min="51" max="51" width="0" style="8" hidden="1" customWidth="1"/>
    <col min="52" max="52" width="6.42578125" style="3" customWidth="1"/>
    <col min="53" max="53" width="6.28515625" style="3" customWidth="1"/>
    <col min="54" max="54" width="6" style="3" customWidth="1"/>
    <col min="55" max="55" width="5.5703125" style="3" customWidth="1"/>
    <col min="56" max="56" width="5.5703125" style="4" customWidth="1"/>
    <col min="57" max="58" width="5" style="3" customWidth="1"/>
    <col min="59" max="59" width="5" style="4" customWidth="1"/>
    <col min="60" max="60" width="4.7109375" style="4" customWidth="1"/>
    <col min="61" max="61" width="6.85546875" style="4" customWidth="1"/>
    <col min="62" max="62" width="5.5703125" style="4" customWidth="1"/>
    <col min="63" max="63" width="6" style="4" customWidth="1"/>
    <col min="64" max="64" width="7.140625" style="4" customWidth="1"/>
    <col min="65" max="65" width="5.5703125" style="4" customWidth="1"/>
    <col min="66" max="66" width="6" style="4" customWidth="1"/>
    <col min="67" max="67" width="7.140625" style="4" customWidth="1"/>
    <col min="68" max="69" width="6.7109375" style="4" customWidth="1"/>
    <col min="70" max="70" width="5.5703125" style="4" customWidth="1"/>
    <col min="71" max="71" width="7.85546875" style="4" customWidth="1"/>
    <col min="72" max="72" width="6.7109375" style="4" customWidth="1"/>
    <col min="73" max="74" width="5.5703125" style="4" customWidth="1"/>
    <col min="75" max="75" width="6" style="4" customWidth="1"/>
    <col min="76" max="76" width="6.5703125" style="4" customWidth="1"/>
    <col min="77" max="78" width="5.42578125" style="4" customWidth="1"/>
    <col min="79" max="79" width="5.85546875" style="4" customWidth="1"/>
    <col min="80" max="80" width="5.42578125" style="4" customWidth="1"/>
    <col min="81" max="82" width="4.28515625" style="4" customWidth="1"/>
    <col min="83" max="83" width="4.7109375" style="4" customWidth="1"/>
    <col min="84" max="84" width="7.28515625" style="4" customWidth="1"/>
    <col min="85" max="85" width="5.85546875" style="4" customWidth="1"/>
    <col min="86" max="86" width="6.28515625" style="4" customWidth="1"/>
    <col min="87" max="87" width="6.42578125" style="4" customWidth="1"/>
    <col min="88" max="88" width="6.85546875" style="4" customWidth="1"/>
    <col min="89" max="89" width="6.28515625" style="4" customWidth="1"/>
    <col min="90" max="90" width="6.7109375" style="4" customWidth="1"/>
    <col min="91" max="91" width="8" style="4" customWidth="1"/>
    <col min="92" max="92" width="8" style="9" customWidth="1"/>
    <col min="93" max="93" width="7" style="10" customWidth="1"/>
    <col min="94" max="94" width="8.140625" style="11" customWidth="1"/>
    <col min="95" max="95" width="5" customWidth="1"/>
    <col min="96" max="96" width="37.140625" customWidth="1"/>
    <col min="97" max="97" width="5.42578125" customWidth="1"/>
  </cols>
  <sheetData>
    <row r="1" spans="1:97" s="12" customForma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3" t="s">
        <v>23</v>
      </c>
      <c r="Y1" s="14" t="s">
        <v>24</v>
      </c>
      <c r="Z1" s="12" t="s">
        <v>25</v>
      </c>
      <c r="AA1" s="12" t="s">
        <v>26</v>
      </c>
      <c r="AB1" s="12" t="s">
        <v>27</v>
      </c>
      <c r="AC1" s="15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6" t="s">
        <v>38</v>
      </c>
      <c r="AN1" s="17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8" t="s">
        <v>44</v>
      </c>
      <c r="AT1" s="13" t="s">
        <v>45</v>
      </c>
      <c r="AU1" s="14" t="s">
        <v>46</v>
      </c>
      <c r="AV1" s="12" t="s">
        <v>47</v>
      </c>
      <c r="AW1" s="18" t="s">
        <v>48</v>
      </c>
      <c r="AX1" s="19" t="s">
        <v>49</v>
      </c>
      <c r="AY1" s="20" t="s">
        <v>50</v>
      </c>
      <c r="AZ1" s="15" t="s">
        <v>51</v>
      </c>
      <c r="BA1" s="15" t="s">
        <v>52</v>
      </c>
      <c r="BB1" s="15" t="s">
        <v>53</v>
      </c>
      <c r="BC1" s="15" t="s">
        <v>54</v>
      </c>
      <c r="BD1" s="12" t="s">
        <v>55</v>
      </c>
      <c r="BE1" s="15" t="s">
        <v>56</v>
      </c>
      <c r="BF1" s="15" t="s">
        <v>57</v>
      </c>
      <c r="BG1" s="12" t="s">
        <v>58</v>
      </c>
      <c r="BH1" s="12" t="s">
        <v>59</v>
      </c>
      <c r="BI1" s="12" t="s">
        <v>60</v>
      </c>
      <c r="BJ1" s="12" t="s">
        <v>61</v>
      </c>
      <c r="BK1" s="12" t="s">
        <v>62</v>
      </c>
      <c r="BL1" s="12" t="s">
        <v>63</v>
      </c>
      <c r="BM1" s="12" t="s">
        <v>64</v>
      </c>
      <c r="BN1" s="12" t="s">
        <v>65</v>
      </c>
      <c r="BO1" s="12" t="s">
        <v>66</v>
      </c>
      <c r="BP1" s="12" t="s">
        <v>67</v>
      </c>
      <c r="BQ1" s="12" t="s">
        <v>68</v>
      </c>
      <c r="BR1" s="12" t="s">
        <v>69</v>
      </c>
      <c r="BS1" s="12" t="s">
        <v>70</v>
      </c>
      <c r="BT1" s="12" t="s">
        <v>71</v>
      </c>
      <c r="BU1" s="12" t="s">
        <v>72</v>
      </c>
      <c r="BV1" s="12" t="s">
        <v>73</v>
      </c>
      <c r="BW1" s="12" t="s">
        <v>74</v>
      </c>
      <c r="BX1" s="12" t="s">
        <v>75</v>
      </c>
      <c r="BY1" s="12" t="s">
        <v>76</v>
      </c>
      <c r="BZ1" s="12" t="s">
        <v>77</v>
      </c>
      <c r="CA1" s="12" t="s">
        <v>78</v>
      </c>
      <c r="CB1" s="12" t="s">
        <v>79</v>
      </c>
      <c r="CC1" s="12" t="s">
        <v>80</v>
      </c>
      <c r="CD1" s="12" t="s">
        <v>81</v>
      </c>
      <c r="CE1" s="12" t="s">
        <v>82</v>
      </c>
      <c r="CF1" s="12" t="s">
        <v>83</v>
      </c>
      <c r="CG1" s="12" t="s">
        <v>84</v>
      </c>
      <c r="CH1" s="12" t="s">
        <v>85</v>
      </c>
      <c r="CI1" s="12" t="s">
        <v>86</v>
      </c>
      <c r="CJ1" s="12" t="s">
        <v>87</v>
      </c>
      <c r="CK1" s="12" t="s">
        <v>88</v>
      </c>
      <c r="CL1" s="12" t="s">
        <v>89</v>
      </c>
      <c r="CM1" s="12" t="s">
        <v>90</v>
      </c>
      <c r="CN1" s="21" t="s">
        <v>91</v>
      </c>
      <c r="CO1" s="13" t="s">
        <v>92</v>
      </c>
      <c r="CP1" s="16" t="s">
        <v>93</v>
      </c>
      <c r="CQ1" s="12" t="s">
        <v>94</v>
      </c>
      <c r="CR1" s="12" t="s">
        <v>95</v>
      </c>
      <c r="CS1" s="12" t="s">
        <v>96</v>
      </c>
    </row>
    <row r="2" spans="1:97" x14ac:dyDescent="0.25">
      <c r="A2" s="22" t="s">
        <v>97</v>
      </c>
      <c r="B2" s="22" t="s">
        <v>98</v>
      </c>
      <c r="C2" s="22" t="s">
        <v>99</v>
      </c>
      <c r="D2" s="22" t="s">
        <v>100</v>
      </c>
      <c r="E2" s="22">
        <v>74</v>
      </c>
      <c r="F2" s="22">
        <v>195</v>
      </c>
      <c r="G2" s="22" t="s">
        <v>101</v>
      </c>
      <c r="H2" s="22" t="s">
        <v>102</v>
      </c>
      <c r="I2" s="22">
        <v>2008</v>
      </c>
      <c r="J2" s="22">
        <v>2</v>
      </c>
      <c r="K2" s="22">
        <v>34</v>
      </c>
      <c r="L2" s="22">
        <v>24</v>
      </c>
      <c r="M2" t="s">
        <v>103</v>
      </c>
      <c r="N2" t="s">
        <v>104</v>
      </c>
      <c r="O2" t="s">
        <v>105</v>
      </c>
      <c r="P2" s="23" t="s">
        <v>105</v>
      </c>
      <c r="Q2" s="22">
        <v>37</v>
      </c>
      <c r="R2" s="22">
        <v>32</v>
      </c>
      <c r="S2" s="22">
        <v>22</v>
      </c>
      <c r="T2" s="22">
        <v>7</v>
      </c>
      <c r="U2" s="22">
        <v>4</v>
      </c>
      <c r="V2" s="22">
        <v>909</v>
      </c>
      <c r="W2" s="22">
        <v>830</v>
      </c>
      <c r="X2" s="1">
        <f t="shared" ref="X2:X33" si="0">(V2-W2)/AC2*60</f>
        <v>2.2821010736467437</v>
      </c>
      <c r="Y2" s="5">
        <f t="shared" ref="Y2:Y33" si="1">W2/V2</f>
        <v>0.91309130913091308</v>
      </c>
      <c r="Z2" s="22">
        <v>0</v>
      </c>
      <c r="AA2" s="22">
        <v>2</v>
      </c>
      <c r="AB2" s="22">
        <v>2</v>
      </c>
      <c r="AC2" s="24">
        <v>2077.0333333333001</v>
      </c>
      <c r="AD2" s="22">
        <v>4</v>
      </c>
      <c r="AE2" s="22">
        <v>0</v>
      </c>
      <c r="AF2" s="22">
        <v>0</v>
      </c>
      <c r="AG2">
        <v>66</v>
      </c>
      <c r="AH2">
        <v>734</v>
      </c>
      <c r="AI2">
        <v>1817</v>
      </c>
      <c r="AJ2">
        <v>18</v>
      </c>
      <c r="AK2">
        <v>5</v>
      </c>
      <c r="AL2">
        <v>2</v>
      </c>
      <c r="AM2" s="11">
        <f t="shared" ref="AM2:AM33" si="2">AH2/MAX(1,AG2+AH2)</f>
        <v>0.91749999999999998</v>
      </c>
      <c r="AN2" s="1">
        <f t="shared" ref="AN2:AN33" si="3">AG2/MAX(1,AI2)*60</f>
        <v>2.1794166208035222</v>
      </c>
      <c r="AO2" s="25">
        <f t="shared" ref="AO2:AO33" si="4">AJ2/MAX(1,R2)</f>
        <v>0.5625</v>
      </c>
      <c r="AP2" s="4">
        <v>5</v>
      </c>
      <c r="AQ2" s="4">
        <v>13</v>
      </c>
      <c r="AR2" s="4">
        <v>96</v>
      </c>
      <c r="AS2" s="6">
        <v>260</v>
      </c>
      <c r="AT2" s="1">
        <f t="shared" ref="AT2:AT33" si="5">AQ2/MAX(1,AS2)*60</f>
        <v>3</v>
      </c>
      <c r="AU2" s="11">
        <f t="shared" ref="AU2:AU33" si="6">AR2/MAX(1,AQ2+AR2)</f>
        <v>0.88073394495412849</v>
      </c>
      <c r="AV2">
        <v>0.8</v>
      </c>
      <c r="AW2" s="6">
        <v>186</v>
      </c>
      <c r="AX2" s="7">
        <v>0.8</v>
      </c>
      <c r="AY2">
        <v>34.6</v>
      </c>
      <c r="AZ2" s="24">
        <v>3.4</v>
      </c>
      <c r="BA2" s="24">
        <v>1</v>
      </c>
      <c r="BB2" s="24">
        <v>2.2999999999999998</v>
      </c>
      <c r="BC2" s="24">
        <v>6.7</v>
      </c>
      <c r="BD2" s="3">
        <f t="shared" ref="BD2:BD33" si="7">BC2-(AX2-0.55*(AW2/186))*(1/0.47)</f>
        <v>6.1680851063829785</v>
      </c>
      <c r="BE2" s="26">
        <v>5.3</v>
      </c>
      <c r="BF2" s="27">
        <v>-3.48</v>
      </c>
      <c r="BG2" s="22">
        <v>739</v>
      </c>
      <c r="BH2" s="22">
        <v>678</v>
      </c>
      <c r="BI2" s="5">
        <f t="shared" ref="BI2:BI33" si="8">BH2/BG2</f>
        <v>0.91745602165087958</v>
      </c>
      <c r="BJ2" s="22">
        <v>152</v>
      </c>
      <c r="BK2" s="22">
        <v>134</v>
      </c>
      <c r="BL2" s="5">
        <f t="shared" ref="BL2:BL33" si="9">IF(BJ2&gt;0,BK2/BJ2,"")</f>
        <v>0.88157894736842102</v>
      </c>
      <c r="BM2" s="22">
        <v>18</v>
      </c>
      <c r="BN2" s="22">
        <v>18</v>
      </c>
      <c r="BO2" s="5">
        <f t="shared" ref="BO2:BO33" si="10">IF(BM2&gt;0,BN2/BM2,"")</f>
        <v>1</v>
      </c>
      <c r="BP2" s="22">
        <v>10</v>
      </c>
      <c r="BQ2" s="22">
        <v>11</v>
      </c>
      <c r="BR2" s="22">
        <v>2</v>
      </c>
      <c r="BS2" s="5">
        <f t="shared" ref="BS2:BS33" si="11">IF(BQ2&gt;0,1-BR2/BQ2,"")</f>
        <v>0.81818181818181812</v>
      </c>
      <c r="BT2" s="22">
        <v>1</v>
      </c>
      <c r="BU2" s="22">
        <v>1</v>
      </c>
      <c r="BV2" s="22">
        <v>6</v>
      </c>
      <c r="BW2" s="22">
        <v>1</v>
      </c>
      <c r="BX2" s="22">
        <v>2</v>
      </c>
      <c r="BY2" s="22">
        <v>1</v>
      </c>
      <c r="BZ2" s="22">
        <v>9</v>
      </c>
      <c r="CA2" s="22">
        <v>3</v>
      </c>
      <c r="CB2" s="22">
        <v>3</v>
      </c>
      <c r="CC2" s="22">
        <v>2</v>
      </c>
      <c r="CD2" s="22">
        <v>15</v>
      </c>
      <c r="CE2" s="22">
        <v>4</v>
      </c>
      <c r="CF2" s="5">
        <f t="shared" ref="CF2:CF33" si="12">IF(CD2&gt;0,1-CE2/CD2,"")</f>
        <v>0.73333333333333339</v>
      </c>
      <c r="CG2">
        <v>371</v>
      </c>
      <c r="CH2">
        <v>17</v>
      </c>
      <c r="CI2">
        <v>241</v>
      </c>
      <c r="CJ2">
        <v>23</v>
      </c>
      <c r="CK2">
        <v>218</v>
      </c>
      <c r="CL2">
        <v>39</v>
      </c>
      <c r="CM2" s="5">
        <v>0.91980000000000006</v>
      </c>
      <c r="CN2" s="9">
        <v>8.3456573100000001E-2</v>
      </c>
      <c r="CO2" s="10">
        <v>2.9032258065000001</v>
      </c>
      <c r="CP2" s="11">
        <f t="shared" ref="CP2:CP33" si="13">Y2-(1-CN2)</f>
        <v>-3.4521177690869376E-3</v>
      </c>
    </row>
    <row r="3" spans="1:97" x14ac:dyDescent="0.25">
      <c r="A3" s="22" t="s">
        <v>106</v>
      </c>
      <c r="B3" s="22" t="s">
        <v>107</v>
      </c>
      <c r="C3" s="28"/>
      <c r="D3" s="22" t="s">
        <v>108</v>
      </c>
      <c r="E3" s="22">
        <v>75</v>
      </c>
      <c r="F3" s="22">
        <v>236</v>
      </c>
      <c r="G3" s="22" t="s">
        <v>101</v>
      </c>
      <c r="H3" s="28"/>
      <c r="I3" s="22">
        <v>2012</v>
      </c>
      <c r="J3" s="22">
        <v>3</v>
      </c>
      <c r="K3" s="22">
        <v>87</v>
      </c>
      <c r="L3" s="22">
        <v>25</v>
      </c>
      <c r="M3" t="s">
        <v>109</v>
      </c>
      <c r="N3" t="s">
        <v>110</v>
      </c>
      <c r="O3" t="s">
        <v>111</v>
      </c>
      <c r="P3" s="23" t="s">
        <v>111</v>
      </c>
      <c r="Q3" s="22">
        <v>54</v>
      </c>
      <c r="R3" s="22">
        <v>53</v>
      </c>
      <c r="S3" s="22">
        <v>35</v>
      </c>
      <c r="T3" s="22">
        <v>12</v>
      </c>
      <c r="U3" s="22">
        <v>5</v>
      </c>
      <c r="V3" s="22">
        <v>1436</v>
      </c>
      <c r="W3" s="22">
        <v>1313</v>
      </c>
      <c r="X3" s="1">
        <f t="shared" si="0"/>
        <v>2.3762631276731367</v>
      </c>
      <c r="Y3" s="5">
        <f t="shared" si="1"/>
        <v>0.91434540389972141</v>
      </c>
      <c r="Z3" s="22">
        <v>0</v>
      </c>
      <c r="AA3" s="22">
        <v>3</v>
      </c>
      <c r="AB3" s="22">
        <v>4</v>
      </c>
      <c r="AC3" s="24">
        <v>3105.7166666666999</v>
      </c>
      <c r="AD3" s="22">
        <v>3</v>
      </c>
      <c r="AE3" s="22">
        <v>2</v>
      </c>
      <c r="AF3" s="22">
        <v>0</v>
      </c>
      <c r="AG3">
        <v>119</v>
      </c>
      <c r="AH3">
        <v>1294</v>
      </c>
      <c r="AI3">
        <v>3040</v>
      </c>
      <c r="AJ3">
        <v>33</v>
      </c>
      <c r="AK3">
        <v>8</v>
      </c>
      <c r="AL3">
        <v>5</v>
      </c>
      <c r="AM3" s="11">
        <f t="shared" si="2"/>
        <v>0.91578202406227882</v>
      </c>
      <c r="AN3" s="1">
        <f t="shared" si="3"/>
        <v>2.3486842105263155</v>
      </c>
      <c r="AO3" s="25">
        <f t="shared" si="4"/>
        <v>0.62264150943396224</v>
      </c>
      <c r="AP3" s="4">
        <v>1</v>
      </c>
      <c r="AQ3" s="4">
        <v>4</v>
      </c>
      <c r="AR3" s="4">
        <v>19</v>
      </c>
      <c r="AS3" s="6">
        <v>66</v>
      </c>
      <c r="AT3" s="1">
        <f t="shared" si="5"/>
        <v>3.6363636363636367</v>
      </c>
      <c r="AU3" s="11">
        <f t="shared" si="6"/>
        <v>0.82608695652173914</v>
      </c>
      <c r="AV3">
        <v>1.1499999999999999</v>
      </c>
      <c r="AW3" s="6">
        <v>186</v>
      </c>
      <c r="AX3" s="7">
        <v>1.1499999999999999</v>
      </c>
      <c r="AY3">
        <v>51.8</v>
      </c>
      <c r="AZ3" s="24">
        <v>7.1</v>
      </c>
      <c r="BA3" s="24">
        <v>0.7</v>
      </c>
      <c r="BB3" s="24">
        <v>-1.2</v>
      </c>
      <c r="BC3" s="24">
        <v>6.6</v>
      </c>
      <c r="BD3" s="3">
        <f t="shared" si="7"/>
        <v>5.323404255319149</v>
      </c>
      <c r="BE3" s="26">
        <v>8.6</v>
      </c>
      <c r="BF3" s="27">
        <v>1.35</v>
      </c>
      <c r="BG3" s="22">
        <v>1174</v>
      </c>
      <c r="BH3" s="22">
        <v>1080</v>
      </c>
      <c r="BI3" s="5">
        <f t="shared" si="8"/>
        <v>0.91993185689948898</v>
      </c>
      <c r="BJ3" s="22">
        <v>221</v>
      </c>
      <c r="BK3" s="22">
        <v>195</v>
      </c>
      <c r="BL3" s="5">
        <f t="shared" si="9"/>
        <v>0.88235294117647056</v>
      </c>
      <c r="BM3" s="22">
        <v>41</v>
      </c>
      <c r="BN3" s="22">
        <v>38</v>
      </c>
      <c r="BO3" s="5">
        <f t="shared" si="10"/>
        <v>0.92682926829268297</v>
      </c>
      <c r="BP3" s="22">
        <v>19</v>
      </c>
      <c r="BQ3" s="22">
        <v>34</v>
      </c>
      <c r="BR3" s="22">
        <v>1</v>
      </c>
      <c r="BS3" s="5">
        <f t="shared" si="11"/>
        <v>0.97058823529411764</v>
      </c>
      <c r="BT3" s="22">
        <v>3</v>
      </c>
      <c r="BU3" s="22">
        <v>2</v>
      </c>
      <c r="BV3" s="22">
        <v>16</v>
      </c>
      <c r="BW3" s="22">
        <v>7</v>
      </c>
      <c r="BX3" s="22">
        <v>3</v>
      </c>
      <c r="BY3" s="22">
        <v>2</v>
      </c>
      <c r="BZ3" s="22">
        <v>16</v>
      </c>
      <c r="CA3" s="22">
        <v>4</v>
      </c>
      <c r="CB3" s="22">
        <v>6</v>
      </c>
      <c r="CC3" s="22">
        <v>4</v>
      </c>
      <c r="CD3" s="22">
        <v>32</v>
      </c>
      <c r="CE3" s="22">
        <v>11</v>
      </c>
      <c r="CF3" s="5">
        <f t="shared" si="12"/>
        <v>0.65625</v>
      </c>
      <c r="CG3">
        <v>649</v>
      </c>
      <c r="CH3">
        <v>26</v>
      </c>
      <c r="CI3">
        <v>338</v>
      </c>
      <c r="CJ3">
        <v>28</v>
      </c>
      <c r="CK3">
        <v>326</v>
      </c>
      <c r="CL3">
        <v>69</v>
      </c>
      <c r="CM3" s="5">
        <v>0.9195000000000001</v>
      </c>
      <c r="CN3" s="9">
        <v>8.366619530000001E-2</v>
      </c>
      <c r="CO3" s="10">
        <v>3.0384615385</v>
      </c>
      <c r="CP3" s="11">
        <f t="shared" si="13"/>
        <v>-1.9884008002786224E-3</v>
      </c>
      <c r="CQ3" s="29">
        <v>9</v>
      </c>
      <c r="CR3" s="29" t="s">
        <v>112</v>
      </c>
      <c r="CS3">
        <v>112</v>
      </c>
    </row>
    <row r="4" spans="1:97" x14ac:dyDescent="0.25">
      <c r="A4" s="22" t="s">
        <v>113</v>
      </c>
      <c r="B4" s="22" t="s">
        <v>114</v>
      </c>
      <c r="C4" s="22" t="s">
        <v>115</v>
      </c>
      <c r="D4" s="22" t="s">
        <v>116</v>
      </c>
      <c r="E4" s="22">
        <v>74</v>
      </c>
      <c r="F4" s="22">
        <v>184</v>
      </c>
      <c r="G4" s="22" t="s">
        <v>101</v>
      </c>
      <c r="H4" s="28"/>
      <c r="I4" s="22">
        <v>2001</v>
      </c>
      <c r="J4" s="22">
        <v>3</v>
      </c>
      <c r="K4" s="22">
        <v>73</v>
      </c>
      <c r="L4" s="22">
        <v>33</v>
      </c>
      <c r="M4" t="s">
        <v>117</v>
      </c>
      <c r="N4" t="s">
        <v>118</v>
      </c>
      <c r="O4" t="s">
        <v>119</v>
      </c>
      <c r="P4" s="23" t="s">
        <v>119</v>
      </c>
      <c r="Q4" s="22">
        <v>35</v>
      </c>
      <c r="R4" s="22">
        <v>35</v>
      </c>
      <c r="S4" s="22">
        <v>14</v>
      </c>
      <c r="T4" s="22">
        <v>13</v>
      </c>
      <c r="U4" s="22">
        <v>8</v>
      </c>
      <c r="V4" s="22">
        <v>1134</v>
      </c>
      <c r="W4" s="22">
        <v>1047</v>
      </c>
      <c r="X4" s="1">
        <f t="shared" si="0"/>
        <v>2.4946037865090283</v>
      </c>
      <c r="Y4" s="5">
        <f t="shared" si="1"/>
        <v>0.92328042328042326</v>
      </c>
      <c r="Z4" s="22">
        <v>0</v>
      </c>
      <c r="AA4" s="22">
        <v>0</v>
      </c>
      <c r="AB4" s="22">
        <v>4</v>
      </c>
      <c r="AC4" s="24">
        <v>2092.5166666667001</v>
      </c>
      <c r="AD4" s="22">
        <v>3</v>
      </c>
      <c r="AE4" s="22">
        <v>2</v>
      </c>
      <c r="AF4" s="22">
        <v>2</v>
      </c>
      <c r="AG4">
        <v>87</v>
      </c>
      <c r="AH4">
        <v>1047</v>
      </c>
      <c r="AI4">
        <v>2094</v>
      </c>
      <c r="AJ4">
        <v>19</v>
      </c>
      <c r="AK4">
        <v>2</v>
      </c>
      <c r="AL4">
        <v>1</v>
      </c>
      <c r="AM4" s="11">
        <f t="shared" si="2"/>
        <v>0.92328042328042326</v>
      </c>
      <c r="AN4" s="1">
        <f t="shared" si="3"/>
        <v>2.4928366762177649</v>
      </c>
      <c r="AO4" s="25">
        <f t="shared" si="4"/>
        <v>0.54285714285714282</v>
      </c>
      <c r="AP4" s="4">
        <v>0</v>
      </c>
      <c r="AQ4" s="4">
        <v>0</v>
      </c>
      <c r="AR4" s="4">
        <v>0</v>
      </c>
      <c r="AS4" s="6">
        <v>0</v>
      </c>
      <c r="AT4" s="1">
        <f t="shared" si="5"/>
        <v>0</v>
      </c>
      <c r="AU4" s="11">
        <f t="shared" si="6"/>
        <v>0</v>
      </c>
      <c r="AV4">
        <v>3.1880000000000002</v>
      </c>
      <c r="AW4" s="6">
        <v>186</v>
      </c>
      <c r="AX4" s="7">
        <v>3.1880000000000002</v>
      </c>
      <c r="AY4">
        <v>34.9</v>
      </c>
      <c r="AZ4" s="24">
        <v>12.9</v>
      </c>
      <c r="BA4" s="24">
        <v>-1.1000000000000001</v>
      </c>
      <c r="BB4" s="24">
        <v>0</v>
      </c>
      <c r="BC4" s="24">
        <v>11.8</v>
      </c>
      <c r="BD4" s="3">
        <f t="shared" si="7"/>
        <v>6.1872340425531922</v>
      </c>
      <c r="BE4" s="26">
        <v>8</v>
      </c>
      <c r="BF4" s="27">
        <v>3.97</v>
      </c>
      <c r="BG4" s="22">
        <v>916</v>
      </c>
      <c r="BH4" s="22">
        <v>852</v>
      </c>
      <c r="BI4" s="5">
        <f t="shared" si="8"/>
        <v>0.93013100436681218</v>
      </c>
      <c r="BJ4" s="22">
        <v>184</v>
      </c>
      <c r="BK4" s="22">
        <v>163</v>
      </c>
      <c r="BL4" s="5">
        <f t="shared" si="9"/>
        <v>0.88586956521739135</v>
      </c>
      <c r="BM4" s="22">
        <v>34</v>
      </c>
      <c r="BN4" s="22">
        <v>32</v>
      </c>
      <c r="BO4" s="5">
        <f t="shared" si="10"/>
        <v>0.94117647058823528</v>
      </c>
      <c r="BP4" s="22">
        <v>12</v>
      </c>
      <c r="BQ4" s="22">
        <v>22</v>
      </c>
      <c r="BR4" s="22">
        <v>5</v>
      </c>
      <c r="BS4" s="5">
        <f t="shared" si="11"/>
        <v>0.77272727272727271</v>
      </c>
      <c r="BT4" s="22">
        <v>1</v>
      </c>
      <c r="BU4" s="22">
        <v>2</v>
      </c>
      <c r="BV4" s="22">
        <v>15</v>
      </c>
      <c r="BW4" s="22">
        <v>4</v>
      </c>
      <c r="BX4" s="22">
        <v>0</v>
      </c>
      <c r="BY4" s="22">
        <v>1</v>
      </c>
      <c r="BZ4" s="22">
        <v>5</v>
      </c>
      <c r="CA4" s="22">
        <v>2</v>
      </c>
      <c r="CB4" s="22">
        <v>1</v>
      </c>
      <c r="CC4" s="22">
        <v>3</v>
      </c>
      <c r="CD4" s="22">
        <v>20</v>
      </c>
      <c r="CE4" s="22">
        <v>6</v>
      </c>
      <c r="CF4" s="5">
        <f t="shared" si="12"/>
        <v>0.7</v>
      </c>
      <c r="CG4">
        <v>554</v>
      </c>
      <c r="CH4">
        <v>18</v>
      </c>
      <c r="CI4">
        <v>274</v>
      </c>
      <c r="CJ4">
        <v>18</v>
      </c>
      <c r="CK4">
        <v>219</v>
      </c>
      <c r="CL4">
        <v>51</v>
      </c>
      <c r="CM4" s="5">
        <v>0.92320000000000002</v>
      </c>
      <c r="CN4" s="9">
        <v>8.3859072300000004E-2</v>
      </c>
      <c r="CO4" s="10">
        <v>2.7428571429000002</v>
      </c>
      <c r="CP4" s="11">
        <f t="shared" si="13"/>
        <v>7.1394955804232607E-3</v>
      </c>
      <c r="CQ4" s="29">
        <v>19</v>
      </c>
      <c r="CR4" s="29" t="s">
        <v>120</v>
      </c>
      <c r="CS4">
        <v>544</v>
      </c>
    </row>
    <row r="5" spans="1:97" x14ac:dyDescent="0.25">
      <c r="A5" s="22" t="s">
        <v>121</v>
      </c>
      <c r="B5" s="22" t="s">
        <v>122</v>
      </c>
      <c r="C5" s="22" t="s">
        <v>123</v>
      </c>
      <c r="D5" s="22" t="s">
        <v>116</v>
      </c>
      <c r="E5" s="22">
        <v>70</v>
      </c>
      <c r="F5" s="22">
        <v>183</v>
      </c>
      <c r="G5" s="22" t="s">
        <v>101</v>
      </c>
      <c r="H5" s="28"/>
      <c r="I5" s="22">
        <v>2006</v>
      </c>
      <c r="J5" s="22">
        <v>4</v>
      </c>
      <c r="K5" s="22">
        <v>120</v>
      </c>
      <c r="L5" s="22">
        <v>27</v>
      </c>
      <c r="M5" t="s">
        <v>124</v>
      </c>
      <c r="N5" t="s">
        <v>125</v>
      </c>
      <c r="O5" t="s">
        <v>126</v>
      </c>
      <c r="P5" s="23" t="s">
        <v>126</v>
      </c>
      <c r="Q5" s="22">
        <v>7</v>
      </c>
      <c r="R5" s="22">
        <v>4</v>
      </c>
      <c r="S5" s="22">
        <v>3</v>
      </c>
      <c r="T5" s="22">
        <v>2</v>
      </c>
      <c r="U5" s="22">
        <v>0</v>
      </c>
      <c r="V5" s="22">
        <v>168</v>
      </c>
      <c r="W5" s="22">
        <v>153</v>
      </c>
      <c r="X5" s="1">
        <f t="shared" si="0"/>
        <v>2.8416565805396155</v>
      </c>
      <c r="Y5" s="5">
        <f t="shared" si="1"/>
        <v>0.9107142857142857</v>
      </c>
      <c r="Z5" s="22">
        <v>0</v>
      </c>
      <c r="AA5" s="22">
        <v>0</v>
      </c>
      <c r="AB5" s="22">
        <v>0</v>
      </c>
      <c r="AC5" s="24">
        <v>316.71666666670001</v>
      </c>
      <c r="AD5" s="22">
        <v>1</v>
      </c>
      <c r="AE5" s="22">
        <v>0</v>
      </c>
      <c r="AF5" s="22">
        <v>0</v>
      </c>
      <c r="AG5">
        <v>9</v>
      </c>
      <c r="AH5">
        <v>111</v>
      </c>
      <c r="AI5">
        <v>239</v>
      </c>
      <c r="AJ5">
        <v>3</v>
      </c>
      <c r="AK5">
        <v>1</v>
      </c>
      <c r="AL5">
        <v>0</v>
      </c>
      <c r="AM5" s="11">
        <f t="shared" si="2"/>
        <v>0.92500000000000004</v>
      </c>
      <c r="AN5" s="1">
        <f t="shared" si="3"/>
        <v>2.2594142259414225</v>
      </c>
      <c r="AO5" s="25">
        <f t="shared" si="4"/>
        <v>0.75</v>
      </c>
      <c r="AP5" s="4">
        <v>3</v>
      </c>
      <c r="AQ5" s="4">
        <v>6</v>
      </c>
      <c r="AR5" s="4">
        <v>42</v>
      </c>
      <c r="AS5" s="6">
        <v>78</v>
      </c>
      <c r="AT5" s="1">
        <f t="shared" si="5"/>
        <v>4.6153846153846159</v>
      </c>
      <c r="AU5" s="11">
        <f t="shared" si="6"/>
        <v>0.875</v>
      </c>
      <c r="AV5">
        <v>0.61499999999999999</v>
      </c>
      <c r="AW5" s="6">
        <v>72</v>
      </c>
      <c r="AX5" s="7">
        <v>0.23800000000000002</v>
      </c>
      <c r="AY5">
        <v>5.3</v>
      </c>
      <c r="AZ5" s="24">
        <v>0</v>
      </c>
      <c r="BA5" s="24">
        <v>-0.1</v>
      </c>
      <c r="BB5" s="24">
        <v>0.5</v>
      </c>
      <c r="BC5" s="24">
        <v>0.4</v>
      </c>
      <c r="BD5" s="3">
        <f t="shared" si="7"/>
        <v>0.34660260809883325</v>
      </c>
      <c r="BE5" s="26">
        <v>0.9</v>
      </c>
      <c r="BF5" s="27">
        <v>-1.6</v>
      </c>
      <c r="BG5" s="22">
        <v>145</v>
      </c>
      <c r="BH5" s="22">
        <v>136</v>
      </c>
      <c r="BI5" s="5">
        <f t="shared" si="8"/>
        <v>0.93793103448275861</v>
      </c>
      <c r="BJ5" s="22">
        <v>22</v>
      </c>
      <c r="BK5" s="22">
        <v>16</v>
      </c>
      <c r="BL5" s="5">
        <f t="shared" si="9"/>
        <v>0.72727272727272729</v>
      </c>
      <c r="BM5" s="22">
        <v>1</v>
      </c>
      <c r="BN5" s="22">
        <v>1</v>
      </c>
      <c r="BO5" s="5">
        <f t="shared" si="10"/>
        <v>1</v>
      </c>
      <c r="BP5" s="22">
        <v>1</v>
      </c>
      <c r="BQ5" s="22">
        <v>0</v>
      </c>
      <c r="BR5" s="22">
        <v>0</v>
      </c>
      <c r="BS5" s="5" t="str">
        <f t="shared" si="11"/>
        <v/>
      </c>
      <c r="BT5" s="22">
        <v>0</v>
      </c>
      <c r="BU5" s="22">
        <v>0</v>
      </c>
      <c r="BV5" s="22">
        <v>0</v>
      </c>
      <c r="BW5" s="22">
        <v>0</v>
      </c>
      <c r="BX5" s="22">
        <v>0</v>
      </c>
      <c r="BY5" s="22">
        <v>0</v>
      </c>
      <c r="BZ5" s="22">
        <v>2</v>
      </c>
      <c r="CA5" s="22">
        <v>0</v>
      </c>
      <c r="CB5" s="22">
        <v>0</v>
      </c>
      <c r="CC5" s="22">
        <v>0</v>
      </c>
      <c r="CD5" s="22">
        <v>2</v>
      </c>
      <c r="CE5" s="22">
        <v>0</v>
      </c>
      <c r="CF5" s="5">
        <f t="shared" si="12"/>
        <v>1</v>
      </c>
      <c r="CG5">
        <v>70</v>
      </c>
      <c r="CH5">
        <v>1</v>
      </c>
      <c r="CI5">
        <v>41</v>
      </c>
      <c r="CJ5">
        <v>5</v>
      </c>
      <c r="CK5">
        <v>42</v>
      </c>
      <c r="CL5">
        <v>9</v>
      </c>
      <c r="CM5" s="5">
        <v>0.92410000000000003</v>
      </c>
      <c r="CN5" s="9">
        <v>8.4414780800000006E-2</v>
      </c>
      <c r="CO5" s="10">
        <v>4</v>
      </c>
      <c r="CP5" s="11">
        <f t="shared" si="13"/>
        <v>-4.8709334857143238E-3</v>
      </c>
    </row>
    <row r="6" spans="1:97" x14ac:dyDescent="0.25">
      <c r="A6" s="22" t="s">
        <v>127</v>
      </c>
      <c r="B6" s="22" t="s">
        <v>128</v>
      </c>
      <c r="C6" s="28"/>
      <c r="D6" s="22" t="s">
        <v>129</v>
      </c>
      <c r="E6" s="22">
        <v>74</v>
      </c>
      <c r="F6" s="22">
        <v>194</v>
      </c>
      <c r="G6" s="22" t="s">
        <v>101</v>
      </c>
      <c r="H6" s="28"/>
      <c r="I6" s="28"/>
      <c r="J6" s="28"/>
      <c r="K6" s="28"/>
      <c r="L6" s="22">
        <v>36</v>
      </c>
      <c r="M6" t="s">
        <v>130</v>
      </c>
      <c r="N6" t="s">
        <v>131</v>
      </c>
      <c r="O6" t="s">
        <v>28</v>
      </c>
      <c r="P6" s="23" t="s">
        <v>28</v>
      </c>
      <c r="Q6" s="22">
        <v>19</v>
      </c>
      <c r="R6" s="22">
        <v>14</v>
      </c>
      <c r="S6" s="22">
        <v>5</v>
      </c>
      <c r="T6" s="22">
        <v>7</v>
      </c>
      <c r="U6" s="22">
        <v>3</v>
      </c>
      <c r="V6" s="22">
        <v>452</v>
      </c>
      <c r="W6" s="22">
        <v>401</v>
      </c>
      <c r="X6" s="1">
        <f t="shared" si="0"/>
        <v>3.0451296170369044</v>
      </c>
      <c r="Y6" s="5">
        <f t="shared" si="1"/>
        <v>0.88716814159292035</v>
      </c>
      <c r="Z6" s="22">
        <v>0</v>
      </c>
      <c r="AA6" s="22">
        <v>0</v>
      </c>
      <c r="AB6" s="22">
        <v>2</v>
      </c>
      <c r="AC6" s="24">
        <v>1004.8833333333</v>
      </c>
      <c r="AD6" s="22">
        <v>0</v>
      </c>
      <c r="AE6" s="22">
        <v>0</v>
      </c>
      <c r="AF6" s="22">
        <v>0</v>
      </c>
      <c r="AG6">
        <v>44</v>
      </c>
      <c r="AH6">
        <v>323</v>
      </c>
      <c r="AI6">
        <v>831</v>
      </c>
      <c r="AJ6">
        <v>2</v>
      </c>
      <c r="AK6">
        <v>4</v>
      </c>
      <c r="AL6">
        <v>2</v>
      </c>
      <c r="AM6" s="11">
        <f t="shared" si="2"/>
        <v>0.88010899182561309</v>
      </c>
      <c r="AN6" s="1">
        <f t="shared" si="3"/>
        <v>3.1768953068592056</v>
      </c>
      <c r="AO6" s="25">
        <f t="shared" si="4"/>
        <v>0.14285714285714285</v>
      </c>
      <c r="AP6" s="4">
        <v>5</v>
      </c>
      <c r="AQ6" s="4">
        <v>7</v>
      </c>
      <c r="AR6" s="4">
        <v>78</v>
      </c>
      <c r="AS6" s="6">
        <v>174</v>
      </c>
      <c r="AT6" s="1">
        <f t="shared" si="5"/>
        <v>2.4137931034482758</v>
      </c>
      <c r="AU6" s="11">
        <f t="shared" si="6"/>
        <v>0.91764705882352937</v>
      </c>
      <c r="AV6">
        <v>3.4169999999999998</v>
      </c>
      <c r="AW6" s="6">
        <v>186</v>
      </c>
      <c r="AX6" s="7">
        <v>3.4169999999999998</v>
      </c>
      <c r="AY6">
        <v>16.8</v>
      </c>
      <c r="AZ6" s="24">
        <v>-8.5</v>
      </c>
      <c r="BA6" s="24">
        <v>0.5</v>
      </c>
      <c r="BB6" s="24">
        <v>-0.2</v>
      </c>
      <c r="BC6" s="24">
        <v>-8.3000000000000007</v>
      </c>
      <c r="BD6" s="3">
        <f t="shared" si="7"/>
        <v>-14.4</v>
      </c>
      <c r="BE6" s="26">
        <v>1.2</v>
      </c>
      <c r="BF6" s="27">
        <v>-12.24</v>
      </c>
      <c r="BG6" s="22">
        <v>371</v>
      </c>
      <c r="BH6" s="22">
        <v>330</v>
      </c>
      <c r="BI6" s="5">
        <f t="shared" si="8"/>
        <v>0.88948787061994605</v>
      </c>
      <c r="BJ6" s="22">
        <v>71</v>
      </c>
      <c r="BK6" s="22">
        <v>62</v>
      </c>
      <c r="BL6" s="5">
        <f t="shared" si="9"/>
        <v>0.87323943661971826</v>
      </c>
      <c r="BM6" s="22">
        <v>10</v>
      </c>
      <c r="BN6" s="22">
        <v>9</v>
      </c>
      <c r="BO6" s="5">
        <f t="shared" si="10"/>
        <v>0.9</v>
      </c>
      <c r="BP6" s="22">
        <v>5</v>
      </c>
      <c r="BQ6" s="22">
        <v>13</v>
      </c>
      <c r="BR6" s="22">
        <v>2</v>
      </c>
      <c r="BS6" s="5">
        <f t="shared" si="11"/>
        <v>0.84615384615384615</v>
      </c>
      <c r="BT6" s="22">
        <v>0</v>
      </c>
      <c r="BU6" s="22">
        <v>1</v>
      </c>
      <c r="BV6" s="22">
        <v>3</v>
      </c>
      <c r="BW6" s="22">
        <v>1</v>
      </c>
      <c r="BX6" s="22">
        <v>1</v>
      </c>
      <c r="BY6" s="22">
        <v>0</v>
      </c>
      <c r="BZ6" s="22">
        <v>3</v>
      </c>
      <c r="CA6" s="22">
        <v>1</v>
      </c>
      <c r="CB6" s="22">
        <v>1</v>
      </c>
      <c r="CC6" s="22">
        <v>1</v>
      </c>
      <c r="CD6" s="22">
        <v>6</v>
      </c>
      <c r="CE6" s="22">
        <v>2</v>
      </c>
      <c r="CF6" s="5">
        <f t="shared" si="12"/>
        <v>0.66666666666666674</v>
      </c>
      <c r="CG6">
        <v>197</v>
      </c>
      <c r="CH6">
        <v>6</v>
      </c>
      <c r="CI6">
        <v>112</v>
      </c>
      <c r="CJ6">
        <v>12</v>
      </c>
      <c r="CK6">
        <v>92</v>
      </c>
      <c r="CL6">
        <v>33</v>
      </c>
      <c r="CM6" s="5">
        <v>0.89770000000000005</v>
      </c>
      <c r="CN6" s="9">
        <v>8.04756103E-2</v>
      </c>
      <c r="CO6" s="10">
        <v>2.5</v>
      </c>
      <c r="CP6" s="11">
        <f t="shared" si="13"/>
        <v>-3.235624810707971E-2</v>
      </c>
      <c r="CQ6" s="29">
        <v>3</v>
      </c>
      <c r="CR6" s="29" t="s">
        <v>132</v>
      </c>
      <c r="CS6">
        <v>125</v>
      </c>
    </row>
    <row r="7" spans="1:97" x14ac:dyDescent="0.25">
      <c r="A7" s="22" t="s">
        <v>133</v>
      </c>
      <c r="B7" s="22" t="s">
        <v>134</v>
      </c>
      <c r="C7" s="22" t="s">
        <v>135</v>
      </c>
      <c r="D7" s="22" t="s">
        <v>100</v>
      </c>
      <c r="E7" s="22">
        <v>72</v>
      </c>
      <c r="F7" s="22">
        <v>185</v>
      </c>
      <c r="G7" s="22" t="s">
        <v>101</v>
      </c>
      <c r="H7" s="28"/>
      <c r="I7" s="22">
        <v>2006</v>
      </c>
      <c r="J7" s="22">
        <v>1</v>
      </c>
      <c r="K7" s="22">
        <v>11</v>
      </c>
      <c r="L7" s="22">
        <v>26</v>
      </c>
      <c r="M7" t="s">
        <v>136</v>
      </c>
      <c r="N7" t="s">
        <v>137</v>
      </c>
      <c r="O7" t="s">
        <v>138</v>
      </c>
      <c r="P7" s="23" t="s">
        <v>138</v>
      </c>
      <c r="Q7" s="22">
        <v>58</v>
      </c>
      <c r="R7" s="22">
        <v>55</v>
      </c>
      <c r="S7" s="22">
        <v>21</v>
      </c>
      <c r="T7" s="22">
        <v>28</v>
      </c>
      <c r="U7" s="22">
        <v>7</v>
      </c>
      <c r="V7" s="22">
        <v>1735</v>
      </c>
      <c r="W7" s="22">
        <v>1583</v>
      </c>
      <c r="X7" s="1">
        <f t="shared" si="0"/>
        <v>2.8704971436664937</v>
      </c>
      <c r="Y7" s="5">
        <f t="shared" si="1"/>
        <v>0.91239193083573489</v>
      </c>
      <c r="Z7" s="22">
        <v>0</v>
      </c>
      <c r="AA7" s="22">
        <v>1</v>
      </c>
      <c r="AB7" s="22">
        <v>0</v>
      </c>
      <c r="AC7" s="24">
        <v>3177.15</v>
      </c>
      <c r="AD7" s="22">
        <v>2</v>
      </c>
      <c r="AE7" s="22">
        <v>0</v>
      </c>
      <c r="AF7" s="22">
        <v>0</v>
      </c>
      <c r="AG7">
        <v>149</v>
      </c>
      <c r="AH7">
        <v>1539</v>
      </c>
      <c r="AI7">
        <v>3094</v>
      </c>
      <c r="AJ7">
        <v>26</v>
      </c>
      <c r="AK7">
        <v>11</v>
      </c>
      <c r="AL7">
        <v>8</v>
      </c>
      <c r="AM7" s="11">
        <f t="shared" si="2"/>
        <v>0.91172985781990523</v>
      </c>
      <c r="AN7" s="1">
        <f t="shared" si="3"/>
        <v>2.8894634776987718</v>
      </c>
      <c r="AO7" s="25">
        <f t="shared" si="4"/>
        <v>0.47272727272727272</v>
      </c>
      <c r="AP7" s="4">
        <v>3</v>
      </c>
      <c r="AQ7" s="4">
        <v>3</v>
      </c>
      <c r="AR7" s="4">
        <v>44</v>
      </c>
      <c r="AS7" s="6">
        <v>83</v>
      </c>
      <c r="AT7" s="1">
        <f t="shared" si="5"/>
        <v>2.1686746987951806</v>
      </c>
      <c r="AU7" s="11">
        <f t="shared" si="6"/>
        <v>0.93617021276595747</v>
      </c>
      <c r="AV7">
        <v>2.9</v>
      </c>
      <c r="AW7" s="6">
        <v>186</v>
      </c>
      <c r="AX7" s="7">
        <v>2.9</v>
      </c>
      <c r="AY7">
        <v>53</v>
      </c>
      <c r="AZ7" s="24">
        <v>4.0999999999999996</v>
      </c>
      <c r="BA7" s="24">
        <v>-1.7000000000000002</v>
      </c>
      <c r="BB7" s="24">
        <v>-2.8</v>
      </c>
      <c r="BC7" s="24">
        <v>-0.4</v>
      </c>
      <c r="BD7" s="3">
        <f t="shared" si="7"/>
        <v>-5.3999999999999995</v>
      </c>
      <c r="BE7" s="26">
        <v>10</v>
      </c>
      <c r="BF7" s="27">
        <v>0.5</v>
      </c>
      <c r="BG7" s="22">
        <v>1384</v>
      </c>
      <c r="BH7" s="22">
        <v>1275</v>
      </c>
      <c r="BI7" s="5">
        <f t="shared" si="8"/>
        <v>0.92124277456647397</v>
      </c>
      <c r="BJ7" s="22">
        <v>281</v>
      </c>
      <c r="BK7" s="22">
        <v>245</v>
      </c>
      <c r="BL7" s="5">
        <f t="shared" si="9"/>
        <v>0.87188612099644125</v>
      </c>
      <c r="BM7" s="22">
        <v>70</v>
      </c>
      <c r="BN7" s="22">
        <v>63</v>
      </c>
      <c r="BO7" s="5">
        <f t="shared" si="10"/>
        <v>0.9</v>
      </c>
      <c r="BP7" s="22">
        <v>11</v>
      </c>
      <c r="BQ7" s="22">
        <v>28</v>
      </c>
      <c r="BR7" s="22">
        <v>3</v>
      </c>
      <c r="BS7" s="5">
        <f t="shared" si="11"/>
        <v>0.8928571428571429</v>
      </c>
      <c r="BT7" s="22">
        <v>2</v>
      </c>
      <c r="BU7" s="22">
        <v>1</v>
      </c>
      <c r="BV7" s="22">
        <v>12</v>
      </c>
      <c r="BW7" s="22">
        <v>3</v>
      </c>
      <c r="BX7" s="22">
        <v>1</v>
      </c>
      <c r="BY7" s="22">
        <v>3</v>
      </c>
      <c r="BZ7" s="22">
        <v>14</v>
      </c>
      <c r="CA7" s="22">
        <v>8</v>
      </c>
      <c r="CB7" s="22">
        <v>3</v>
      </c>
      <c r="CC7" s="22">
        <v>4</v>
      </c>
      <c r="CD7" s="22">
        <v>26</v>
      </c>
      <c r="CE7" s="22">
        <v>11</v>
      </c>
      <c r="CF7" s="5">
        <f t="shared" si="12"/>
        <v>0.57692307692307687</v>
      </c>
      <c r="CG7">
        <v>690</v>
      </c>
      <c r="CH7">
        <v>28</v>
      </c>
      <c r="CI7">
        <v>448</v>
      </c>
      <c r="CJ7">
        <v>40</v>
      </c>
      <c r="CK7">
        <v>445</v>
      </c>
      <c r="CL7">
        <v>84</v>
      </c>
      <c r="CM7" s="5">
        <v>0.92180000000000006</v>
      </c>
      <c r="CN7" s="9">
        <v>8.5819755000000011E-2</v>
      </c>
      <c r="CO7" s="10">
        <v>2.6727272727</v>
      </c>
      <c r="CP7" s="11">
        <f t="shared" si="13"/>
        <v>-1.7883141642650591E-3</v>
      </c>
      <c r="CQ7" s="29">
        <v>4</v>
      </c>
      <c r="CR7" s="29" t="s">
        <v>139</v>
      </c>
      <c r="CS7">
        <v>71</v>
      </c>
    </row>
    <row r="8" spans="1:97" x14ac:dyDescent="0.25">
      <c r="A8" s="22" t="s">
        <v>140</v>
      </c>
      <c r="B8" s="22" t="s">
        <v>141</v>
      </c>
      <c r="C8" s="28"/>
      <c r="D8" s="22" t="s">
        <v>142</v>
      </c>
      <c r="E8" s="22">
        <v>76</v>
      </c>
      <c r="F8" s="22">
        <v>210</v>
      </c>
      <c r="G8" s="22" t="s">
        <v>101</v>
      </c>
      <c r="H8" s="28"/>
      <c r="I8" s="22">
        <v>2006</v>
      </c>
      <c r="J8" s="22">
        <v>4</v>
      </c>
      <c r="K8" s="22">
        <v>106</v>
      </c>
      <c r="L8" s="22">
        <v>28</v>
      </c>
      <c r="M8" t="s">
        <v>143</v>
      </c>
      <c r="N8" t="s">
        <v>144</v>
      </c>
      <c r="O8" t="s">
        <v>145</v>
      </c>
      <c r="P8" s="23" t="s">
        <v>145</v>
      </c>
      <c r="Q8" s="22">
        <v>19</v>
      </c>
      <c r="R8" s="22">
        <v>12</v>
      </c>
      <c r="S8" s="22">
        <v>5</v>
      </c>
      <c r="T8" s="22">
        <v>4</v>
      </c>
      <c r="U8" s="22">
        <v>1</v>
      </c>
      <c r="V8" s="22">
        <v>403</v>
      </c>
      <c r="W8" s="22">
        <v>370</v>
      </c>
      <c r="X8" s="1">
        <f t="shared" si="0"/>
        <v>2.6454672990847752</v>
      </c>
      <c r="Y8" s="5">
        <f t="shared" si="1"/>
        <v>0.91811414392059554</v>
      </c>
      <c r="Z8" s="22">
        <v>0</v>
      </c>
      <c r="AA8" s="22">
        <v>0</v>
      </c>
      <c r="AB8" s="22">
        <v>0</v>
      </c>
      <c r="AC8" s="24">
        <v>748.45</v>
      </c>
      <c r="AD8" s="22">
        <v>1</v>
      </c>
      <c r="AE8" s="22">
        <v>0</v>
      </c>
      <c r="AF8" s="22">
        <v>0</v>
      </c>
      <c r="AG8">
        <v>27</v>
      </c>
      <c r="AH8">
        <v>283</v>
      </c>
      <c r="AI8">
        <v>578</v>
      </c>
      <c r="AJ8">
        <v>5</v>
      </c>
      <c r="AK8">
        <v>3</v>
      </c>
      <c r="AL8">
        <v>3</v>
      </c>
      <c r="AM8" s="11">
        <f t="shared" si="2"/>
        <v>0.91290322580645167</v>
      </c>
      <c r="AN8" s="1">
        <f t="shared" si="3"/>
        <v>2.8027681660899653</v>
      </c>
      <c r="AO8" s="25">
        <f t="shared" si="4"/>
        <v>0.41666666666666669</v>
      </c>
      <c r="AP8" s="4">
        <v>7</v>
      </c>
      <c r="AQ8" s="4">
        <v>6</v>
      </c>
      <c r="AR8" s="4">
        <v>87</v>
      </c>
      <c r="AS8" s="6">
        <v>170</v>
      </c>
      <c r="AT8" s="1">
        <f t="shared" si="5"/>
        <v>2.1176470588235294</v>
      </c>
      <c r="AU8" s="11">
        <f t="shared" si="6"/>
        <v>0.93548387096774188</v>
      </c>
      <c r="AV8">
        <v>1.45</v>
      </c>
      <c r="AW8" s="6">
        <v>186</v>
      </c>
      <c r="AX8" s="7">
        <v>1.45</v>
      </c>
      <c r="AY8">
        <v>12.4</v>
      </c>
      <c r="AZ8" s="24">
        <v>2.7</v>
      </c>
      <c r="BA8" s="24">
        <v>-0.30000000000000004</v>
      </c>
      <c r="BB8" s="24">
        <v>0.2</v>
      </c>
      <c r="BC8" s="24">
        <v>2.5</v>
      </c>
      <c r="BD8" s="3">
        <f t="shared" si="7"/>
        <v>0.58510638297872353</v>
      </c>
      <c r="BE8" s="26">
        <v>2.6</v>
      </c>
      <c r="BF8" s="27">
        <v>0.24</v>
      </c>
      <c r="BG8" s="22">
        <v>336</v>
      </c>
      <c r="BH8" s="22">
        <v>311</v>
      </c>
      <c r="BI8" s="5">
        <f t="shared" si="8"/>
        <v>0.92559523809523814</v>
      </c>
      <c r="BJ8" s="22">
        <v>51</v>
      </c>
      <c r="BK8" s="22">
        <v>43</v>
      </c>
      <c r="BL8" s="5">
        <f t="shared" si="9"/>
        <v>0.84313725490196079</v>
      </c>
      <c r="BM8" s="22">
        <v>16</v>
      </c>
      <c r="BN8" s="22">
        <v>16</v>
      </c>
      <c r="BO8" s="5">
        <f t="shared" si="10"/>
        <v>1</v>
      </c>
      <c r="BP8" s="22">
        <v>4</v>
      </c>
      <c r="BQ8" s="22">
        <v>9</v>
      </c>
      <c r="BR8" s="22">
        <v>1</v>
      </c>
      <c r="BS8" s="5">
        <f t="shared" si="11"/>
        <v>0.88888888888888884</v>
      </c>
      <c r="BT8" s="22">
        <v>2</v>
      </c>
      <c r="BU8" s="22">
        <v>0</v>
      </c>
      <c r="BV8" s="22">
        <v>4</v>
      </c>
      <c r="BW8" s="22">
        <v>1</v>
      </c>
      <c r="BX8" s="22">
        <v>0</v>
      </c>
      <c r="BY8" s="22">
        <v>0</v>
      </c>
      <c r="BZ8" s="22">
        <v>0</v>
      </c>
      <c r="CA8" s="22">
        <v>0</v>
      </c>
      <c r="CB8" s="22">
        <v>2</v>
      </c>
      <c r="CC8" s="22">
        <v>0</v>
      </c>
      <c r="CD8" s="22">
        <v>4</v>
      </c>
      <c r="CE8" s="22">
        <v>1</v>
      </c>
      <c r="CF8" s="5">
        <f t="shared" si="12"/>
        <v>0.75</v>
      </c>
      <c r="CG8">
        <v>160</v>
      </c>
      <c r="CH8">
        <v>4</v>
      </c>
      <c r="CI8">
        <v>106</v>
      </c>
      <c r="CJ8">
        <v>8</v>
      </c>
      <c r="CK8">
        <v>104</v>
      </c>
      <c r="CL8">
        <v>21</v>
      </c>
      <c r="CM8" s="5">
        <v>0.92990000000000006</v>
      </c>
      <c r="CN8" s="9">
        <v>8.280322720000001E-2</v>
      </c>
      <c r="CO8" s="10">
        <v>2.9166666667000003</v>
      </c>
      <c r="CP8" s="11">
        <f t="shared" si="13"/>
        <v>9.1737112059553372E-4</v>
      </c>
      <c r="CQ8" s="29">
        <v>1</v>
      </c>
      <c r="CR8" s="29" t="s">
        <v>146</v>
      </c>
      <c r="CS8">
        <v>18</v>
      </c>
    </row>
    <row r="9" spans="1:97" x14ac:dyDescent="0.25">
      <c r="A9" s="22" t="s">
        <v>147</v>
      </c>
      <c r="B9" s="22" t="s">
        <v>148</v>
      </c>
      <c r="C9" s="22" t="s">
        <v>149</v>
      </c>
      <c r="D9" s="22" t="s">
        <v>116</v>
      </c>
      <c r="E9" s="22">
        <v>79</v>
      </c>
      <c r="F9" s="22">
        <v>209</v>
      </c>
      <c r="G9" s="22" t="s">
        <v>101</v>
      </c>
      <c r="H9" s="28"/>
      <c r="I9" s="22">
        <v>2005</v>
      </c>
      <c r="J9" s="22">
        <v>3</v>
      </c>
      <c r="K9" s="22">
        <v>85</v>
      </c>
      <c r="L9" s="22">
        <v>28</v>
      </c>
      <c r="M9" t="s">
        <v>150</v>
      </c>
      <c r="N9" t="s">
        <v>151</v>
      </c>
      <c r="O9" t="s">
        <v>152</v>
      </c>
      <c r="P9" s="23" t="s">
        <v>152</v>
      </c>
      <c r="Q9" s="22">
        <v>62</v>
      </c>
      <c r="R9" s="22">
        <v>60</v>
      </c>
      <c r="S9" s="22">
        <v>40</v>
      </c>
      <c r="T9" s="22">
        <v>13</v>
      </c>
      <c r="U9" s="22">
        <v>5</v>
      </c>
      <c r="V9" s="22">
        <v>1620</v>
      </c>
      <c r="W9" s="22">
        <v>1484</v>
      </c>
      <c r="X9" s="1">
        <f t="shared" si="0"/>
        <v>2.318840579710145</v>
      </c>
      <c r="Y9" s="5">
        <f t="shared" si="1"/>
        <v>0.91604938271604941</v>
      </c>
      <c r="Z9" s="22">
        <v>0</v>
      </c>
      <c r="AA9" s="22">
        <v>4</v>
      </c>
      <c r="AB9" s="22">
        <v>4</v>
      </c>
      <c r="AC9" s="24">
        <v>3519</v>
      </c>
      <c r="AD9" s="22">
        <v>4</v>
      </c>
      <c r="AE9" s="22">
        <v>1</v>
      </c>
      <c r="AF9" s="22">
        <v>0</v>
      </c>
      <c r="AG9">
        <v>130</v>
      </c>
      <c r="AH9">
        <v>1464</v>
      </c>
      <c r="AI9">
        <v>3440</v>
      </c>
      <c r="AJ9">
        <v>37</v>
      </c>
      <c r="AK9">
        <v>8</v>
      </c>
      <c r="AL9">
        <v>5</v>
      </c>
      <c r="AM9" s="11">
        <f t="shared" si="2"/>
        <v>0.918444165621079</v>
      </c>
      <c r="AN9" s="1">
        <f t="shared" si="3"/>
        <v>2.2674418604651163</v>
      </c>
      <c r="AO9" s="25">
        <f t="shared" si="4"/>
        <v>0.6166666666666667</v>
      </c>
      <c r="AP9" s="4">
        <v>2</v>
      </c>
      <c r="AQ9" s="4">
        <v>6</v>
      </c>
      <c r="AR9" s="4">
        <v>20</v>
      </c>
      <c r="AS9" s="6">
        <v>79</v>
      </c>
      <c r="AT9" s="1">
        <f t="shared" si="5"/>
        <v>4.556962025316456</v>
      </c>
      <c r="AU9" s="11">
        <f t="shared" si="6"/>
        <v>0.76923076923076927</v>
      </c>
      <c r="AV9">
        <v>2.2999999999999998</v>
      </c>
      <c r="AW9" s="6">
        <v>186</v>
      </c>
      <c r="AX9" s="7">
        <v>2.2999999999999998</v>
      </c>
      <c r="AY9">
        <v>58.7</v>
      </c>
      <c r="AZ9" s="24">
        <v>9.6999999999999993</v>
      </c>
      <c r="BA9" s="24">
        <v>1.1000000000000001</v>
      </c>
      <c r="BB9" s="24">
        <v>-0.8</v>
      </c>
      <c r="BC9" s="24">
        <v>10.1</v>
      </c>
      <c r="BD9" s="3">
        <f t="shared" si="7"/>
        <v>6.3765957446808512</v>
      </c>
      <c r="BE9" s="26">
        <v>10</v>
      </c>
      <c r="BF9" s="27">
        <v>8.5299999999999994</v>
      </c>
      <c r="BG9" s="22">
        <v>1277</v>
      </c>
      <c r="BH9" s="22">
        <v>1173</v>
      </c>
      <c r="BI9" s="5">
        <f t="shared" si="8"/>
        <v>0.9185591229444009</v>
      </c>
      <c r="BJ9" s="22">
        <v>300</v>
      </c>
      <c r="BK9" s="22">
        <v>273</v>
      </c>
      <c r="BL9" s="5">
        <f t="shared" si="9"/>
        <v>0.91</v>
      </c>
      <c r="BM9" s="22">
        <v>43</v>
      </c>
      <c r="BN9" s="22">
        <v>38</v>
      </c>
      <c r="BO9" s="5">
        <f t="shared" si="10"/>
        <v>0.88372093023255816</v>
      </c>
      <c r="BP9" s="22">
        <v>11</v>
      </c>
      <c r="BQ9" s="22">
        <v>23</v>
      </c>
      <c r="BR9" s="22">
        <v>2</v>
      </c>
      <c r="BS9" s="5">
        <f t="shared" si="11"/>
        <v>0.91304347826086962</v>
      </c>
      <c r="BT9" s="22">
        <v>2</v>
      </c>
      <c r="BU9" s="22">
        <v>1</v>
      </c>
      <c r="BV9" s="22">
        <v>9</v>
      </c>
      <c r="BW9" s="22">
        <v>3</v>
      </c>
      <c r="BX9" s="22">
        <v>1</v>
      </c>
      <c r="BY9" s="22">
        <v>2</v>
      </c>
      <c r="BZ9" s="22">
        <v>8</v>
      </c>
      <c r="CA9" s="22">
        <v>3</v>
      </c>
      <c r="CB9" s="22">
        <v>3</v>
      </c>
      <c r="CC9" s="22">
        <v>3</v>
      </c>
      <c r="CD9" s="22">
        <v>17</v>
      </c>
      <c r="CE9" s="22">
        <v>6</v>
      </c>
      <c r="CF9" s="5">
        <f t="shared" si="12"/>
        <v>0.64705882352941169</v>
      </c>
      <c r="CG9">
        <v>688</v>
      </c>
      <c r="CH9">
        <v>23</v>
      </c>
      <c r="CI9">
        <v>388</v>
      </c>
      <c r="CJ9">
        <v>34</v>
      </c>
      <c r="CK9">
        <v>408</v>
      </c>
      <c r="CL9">
        <v>79</v>
      </c>
      <c r="CM9" s="5">
        <v>0.92480000000000007</v>
      </c>
      <c r="CN9" s="9">
        <v>8.4370221100000004E-2</v>
      </c>
      <c r="CO9" s="10">
        <v>3.3333333333000001</v>
      </c>
      <c r="CP9" s="11">
        <f t="shared" si="13"/>
        <v>4.1960381604944086E-4</v>
      </c>
      <c r="CQ9" s="29">
        <v>5</v>
      </c>
      <c r="CR9" s="29" t="s">
        <v>153</v>
      </c>
      <c r="CS9">
        <v>112</v>
      </c>
    </row>
    <row r="10" spans="1:97" x14ac:dyDescent="0.25">
      <c r="A10" s="22" t="s">
        <v>154</v>
      </c>
      <c r="B10" s="22" t="s">
        <v>155</v>
      </c>
      <c r="C10" s="28"/>
      <c r="D10" s="22" t="s">
        <v>156</v>
      </c>
      <c r="E10" s="22">
        <v>74</v>
      </c>
      <c r="F10" s="22">
        <v>182</v>
      </c>
      <c r="G10" s="22" t="s">
        <v>101</v>
      </c>
      <c r="H10" s="28"/>
      <c r="I10" s="28"/>
      <c r="J10" s="28"/>
      <c r="K10" s="28"/>
      <c r="L10" s="22">
        <v>26</v>
      </c>
      <c r="M10" t="s">
        <v>157</v>
      </c>
      <c r="N10" t="s">
        <v>158</v>
      </c>
      <c r="O10" t="s">
        <v>159</v>
      </c>
      <c r="P10" s="23" t="s">
        <v>159</v>
      </c>
      <c r="Q10" s="22">
        <v>51</v>
      </c>
      <c r="R10" s="22">
        <v>49</v>
      </c>
      <c r="S10" s="22">
        <v>30</v>
      </c>
      <c r="T10" s="22">
        <v>17</v>
      </c>
      <c r="U10" s="22">
        <v>3</v>
      </c>
      <c r="V10" s="22">
        <v>1632</v>
      </c>
      <c r="W10" s="22">
        <v>1498</v>
      </c>
      <c r="X10" s="1">
        <f t="shared" si="0"/>
        <v>2.6849821335144397</v>
      </c>
      <c r="Y10" s="5">
        <f t="shared" si="1"/>
        <v>0.91789215686274506</v>
      </c>
      <c r="Z10" s="22">
        <v>0</v>
      </c>
      <c r="AA10" s="22">
        <v>2</v>
      </c>
      <c r="AB10" s="22">
        <v>4</v>
      </c>
      <c r="AC10" s="24">
        <v>2994.4333333333002</v>
      </c>
      <c r="AD10" s="22">
        <v>2</v>
      </c>
      <c r="AE10" s="22">
        <v>1</v>
      </c>
      <c r="AF10" s="22">
        <v>1</v>
      </c>
      <c r="AG10">
        <v>132</v>
      </c>
      <c r="AH10">
        <v>1461</v>
      </c>
      <c r="AI10">
        <v>2926</v>
      </c>
      <c r="AJ10">
        <v>28</v>
      </c>
      <c r="AK10">
        <v>3</v>
      </c>
      <c r="AL10">
        <v>3</v>
      </c>
      <c r="AM10" s="11">
        <f t="shared" si="2"/>
        <v>0.91713747645951038</v>
      </c>
      <c r="AN10" s="1">
        <f t="shared" si="3"/>
        <v>2.7067669172932329</v>
      </c>
      <c r="AO10" s="25">
        <f t="shared" si="4"/>
        <v>0.5714285714285714</v>
      </c>
      <c r="AP10" s="4">
        <v>2</v>
      </c>
      <c r="AQ10" s="4">
        <v>2</v>
      </c>
      <c r="AR10" s="4">
        <v>37</v>
      </c>
      <c r="AS10" s="6">
        <v>68</v>
      </c>
      <c r="AT10" s="1">
        <f t="shared" si="5"/>
        <v>1.7647058823529411</v>
      </c>
      <c r="AU10" s="11">
        <f t="shared" si="6"/>
        <v>0.94871794871794868</v>
      </c>
      <c r="AV10">
        <v>5.625</v>
      </c>
      <c r="AW10" s="6">
        <v>186</v>
      </c>
      <c r="AX10" s="7">
        <v>5.625</v>
      </c>
      <c r="AY10">
        <v>49.9</v>
      </c>
      <c r="AZ10" s="24">
        <v>12.8</v>
      </c>
      <c r="BA10" s="24">
        <v>-1.8</v>
      </c>
      <c r="BB10" s="24">
        <v>6.1</v>
      </c>
      <c r="BC10" s="24">
        <v>17.100000000000001</v>
      </c>
      <c r="BD10" s="3">
        <f t="shared" si="7"/>
        <v>6.3021276595744702</v>
      </c>
      <c r="BE10" s="26">
        <v>10.4</v>
      </c>
      <c r="BF10" s="27">
        <v>3.29</v>
      </c>
      <c r="BG10" s="22">
        <v>1285</v>
      </c>
      <c r="BH10" s="22">
        <v>1189</v>
      </c>
      <c r="BI10" s="5">
        <f t="shared" si="8"/>
        <v>0.92529182879377436</v>
      </c>
      <c r="BJ10" s="22">
        <v>311</v>
      </c>
      <c r="BK10" s="22">
        <v>275</v>
      </c>
      <c r="BL10" s="5">
        <f t="shared" si="9"/>
        <v>0.88424437299035374</v>
      </c>
      <c r="BM10" s="22">
        <v>36</v>
      </c>
      <c r="BN10" s="22">
        <v>34</v>
      </c>
      <c r="BO10" s="5">
        <f t="shared" si="10"/>
        <v>0.94444444444444442</v>
      </c>
      <c r="BP10" s="22">
        <v>14</v>
      </c>
      <c r="BQ10" s="22">
        <v>40</v>
      </c>
      <c r="BR10" s="22">
        <v>2</v>
      </c>
      <c r="BS10" s="5">
        <f t="shared" si="11"/>
        <v>0.95</v>
      </c>
      <c r="BT10" s="22">
        <v>4</v>
      </c>
      <c r="BU10" s="22">
        <v>1</v>
      </c>
      <c r="BV10" s="22">
        <v>26</v>
      </c>
      <c r="BW10" s="22">
        <v>3</v>
      </c>
      <c r="BX10" s="22">
        <v>3</v>
      </c>
      <c r="BY10" s="22">
        <v>0</v>
      </c>
      <c r="BZ10" s="22">
        <v>10</v>
      </c>
      <c r="CA10" s="22">
        <v>1</v>
      </c>
      <c r="CB10" s="22">
        <v>7</v>
      </c>
      <c r="CC10" s="22">
        <v>1</v>
      </c>
      <c r="CD10" s="22">
        <v>36</v>
      </c>
      <c r="CE10" s="22">
        <v>4</v>
      </c>
      <c r="CF10" s="5">
        <f t="shared" si="12"/>
        <v>0.88888888888888884</v>
      </c>
      <c r="CG10">
        <v>721</v>
      </c>
      <c r="CH10">
        <v>26</v>
      </c>
      <c r="CI10">
        <v>440</v>
      </c>
      <c r="CJ10">
        <v>30</v>
      </c>
      <c r="CK10">
        <v>337</v>
      </c>
      <c r="CL10">
        <v>78</v>
      </c>
      <c r="CM10" s="5">
        <v>0.92120000000000002</v>
      </c>
      <c r="CN10" s="9">
        <v>8.5474555899999999E-2</v>
      </c>
      <c r="CO10" s="10">
        <v>2.9591836735000001</v>
      </c>
      <c r="CP10" s="11">
        <f t="shared" si="13"/>
        <v>3.3667127627450277E-3</v>
      </c>
      <c r="CQ10" s="29">
        <v>23</v>
      </c>
      <c r="CR10" s="29" t="s">
        <v>160</v>
      </c>
      <c r="CS10">
        <v>480</v>
      </c>
    </row>
    <row r="11" spans="1:97" x14ac:dyDescent="0.25">
      <c r="A11" s="22" t="s">
        <v>161</v>
      </c>
      <c r="B11" s="22" t="s">
        <v>162</v>
      </c>
      <c r="C11" s="22" t="s">
        <v>135</v>
      </c>
      <c r="D11" s="22" t="s">
        <v>100</v>
      </c>
      <c r="E11" s="22">
        <v>74</v>
      </c>
      <c r="F11" s="22">
        <v>220</v>
      </c>
      <c r="G11" s="22" t="s">
        <v>101</v>
      </c>
      <c r="H11" s="28"/>
      <c r="I11" s="22">
        <v>1990</v>
      </c>
      <c r="J11" s="22">
        <v>1</v>
      </c>
      <c r="K11" s="22">
        <v>20</v>
      </c>
      <c r="L11" s="22">
        <v>42</v>
      </c>
      <c r="M11" t="s">
        <v>163</v>
      </c>
      <c r="N11" t="s">
        <v>164</v>
      </c>
      <c r="O11" t="s">
        <v>105</v>
      </c>
      <c r="P11" s="23" t="s">
        <v>105</v>
      </c>
      <c r="Q11" s="22">
        <v>7</v>
      </c>
      <c r="R11" s="22">
        <v>5</v>
      </c>
      <c r="S11" s="22">
        <v>3</v>
      </c>
      <c r="T11" s="22">
        <v>3</v>
      </c>
      <c r="U11" s="22">
        <v>0</v>
      </c>
      <c r="V11" s="22">
        <v>169</v>
      </c>
      <c r="W11" s="22">
        <v>152</v>
      </c>
      <c r="X11" s="1">
        <f t="shared" si="0"/>
        <v>2.8674506864074529</v>
      </c>
      <c r="Y11" s="5">
        <f t="shared" si="1"/>
        <v>0.89940828402366868</v>
      </c>
      <c r="Z11" s="22">
        <v>0</v>
      </c>
      <c r="AA11" s="22">
        <v>0</v>
      </c>
      <c r="AB11" s="22">
        <v>0</v>
      </c>
      <c r="AC11" s="24">
        <v>355.71666666670001</v>
      </c>
      <c r="AD11" s="22">
        <v>1</v>
      </c>
      <c r="AE11" s="22">
        <v>0</v>
      </c>
      <c r="AF11" s="22">
        <v>0</v>
      </c>
      <c r="AG11">
        <v>16</v>
      </c>
      <c r="AH11">
        <v>128</v>
      </c>
      <c r="AI11">
        <v>296</v>
      </c>
      <c r="AJ11">
        <v>2</v>
      </c>
      <c r="AK11">
        <v>2</v>
      </c>
      <c r="AL11">
        <v>0</v>
      </c>
      <c r="AM11" s="11">
        <f t="shared" si="2"/>
        <v>0.88888888888888884</v>
      </c>
      <c r="AN11" s="1">
        <f t="shared" si="3"/>
        <v>3.2432432432432434</v>
      </c>
      <c r="AO11" s="25">
        <f t="shared" si="4"/>
        <v>0.4</v>
      </c>
      <c r="AP11" s="4">
        <v>2</v>
      </c>
      <c r="AQ11" s="4">
        <v>1</v>
      </c>
      <c r="AR11" s="4">
        <v>24</v>
      </c>
      <c r="AS11" s="6">
        <v>60</v>
      </c>
      <c r="AT11" s="1">
        <f t="shared" si="5"/>
        <v>1</v>
      </c>
      <c r="AU11" s="11">
        <f t="shared" si="6"/>
        <v>0.96</v>
      </c>
      <c r="AV11">
        <v>5.22</v>
      </c>
      <c r="AW11" s="6">
        <v>131</v>
      </c>
      <c r="AX11" s="7">
        <v>1.8380000000000001</v>
      </c>
      <c r="AY11">
        <v>5.9</v>
      </c>
      <c r="AZ11" s="24">
        <v>-1.4</v>
      </c>
      <c r="BA11" s="24">
        <v>0.1</v>
      </c>
      <c r="BB11" s="24">
        <v>0</v>
      </c>
      <c r="BC11" s="24">
        <v>-1.3</v>
      </c>
      <c r="BD11" s="3">
        <f t="shared" si="7"/>
        <v>-4.386456188515214</v>
      </c>
      <c r="BE11" s="26">
        <v>0.7</v>
      </c>
      <c r="BF11" s="27">
        <v>-2.88</v>
      </c>
      <c r="BG11" s="22">
        <v>141</v>
      </c>
      <c r="BH11" s="22">
        <v>129</v>
      </c>
      <c r="BI11" s="5">
        <f t="shared" si="8"/>
        <v>0.91489361702127658</v>
      </c>
      <c r="BJ11" s="22">
        <v>23</v>
      </c>
      <c r="BK11" s="22">
        <v>18</v>
      </c>
      <c r="BL11" s="5">
        <f t="shared" si="9"/>
        <v>0.78260869565217395</v>
      </c>
      <c r="BM11" s="22">
        <v>5</v>
      </c>
      <c r="BN11" s="22">
        <v>5</v>
      </c>
      <c r="BO11" s="5">
        <f t="shared" si="10"/>
        <v>1</v>
      </c>
      <c r="BP11" s="22">
        <v>0</v>
      </c>
      <c r="BQ11" s="22">
        <v>0</v>
      </c>
      <c r="BR11" s="22">
        <v>0</v>
      </c>
      <c r="BS11" s="5" t="str">
        <f t="shared" si="11"/>
        <v/>
      </c>
      <c r="BT11"/>
      <c r="BU11"/>
      <c r="BV11"/>
      <c r="BW11"/>
      <c r="BX11"/>
      <c r="BY11"/>
      <c r="BZ11"/>
      <c r="CA11"/>
      <c r="CB11"/>
      <c r="CC11"/>
      <c r="CD11"/>
      <c r="CE11"/>
      <c r="CF11" s="5" t="str">
        <f t="shared" si="12"/>
        <v/>
      </c>
      <c r="CG11">
        <v>67</v>
      </c>
      <c r="CH11">
        <v>1</v>
      </c>
      <c r="CI11">
        <v>55</v>
      </c>
      <c r="CJ11">
        <v>8</v>
      </c>
      <c r="CK11">
        <v>30</v>
      </c>
      <c r="CL11">
        <v>8</v>
      </c>
      <c r="CM11" s="5">
        <v>0.91120000000000001</v>
      </c>
      <c r="CN11" s="9">
        <v>8.398469950000001E-2</v>
      </c>
      <c r="CO11" s="10">
        <v>3.4</v>
      </c>
      <c r="CP11" s="11">
        <f t="shared" si="13"/>
        <v>-1.6607016476331338E-2</v>
      </c>
    </row>
    <row r="12" spans="1:97" x14ac:dyDescent="0.25">
      <c r="A12" s="22" t="s">
        <v>165</v>
      </c>
      <c r="B12" s="22" t="s">
        <v>166</v>
      </c>
      <c r="C12" s="22" t="s">
        <v>167</v>
      </c>
      <c r="D12" s="22" t="s">
        <v>100</v>
      </c>
      <c r="E12" s="22">
        <v>75</v>
      </c>
      <c r="F12" s="22">
        <v>202</v>
      </c>
      <c r="G12" s="22" t="s">
        <v>101</v>
      </c>
      <c r="H12" s="22" t="s">
        <v>102</v>
      </c>
      <c r="I12" s="22">
        <v>2011</v>
      </c>
      <c r="J12" s="22">
        <v>6</v>
      </c>
      <c r="K12" s="22">
        <v>164</v>
      </c>
      <c r="L12" s="22">
        <v>21</v>
      </c>
      <c r="M12" t="s">
        <v>168</v>
      </c>
      <c r="N12" t="s">
        <v>169</v>
      </c>
      <c r="O12" t="s">
        <v>126</v>
      </c>
      <c r="P12" s="23" t="s">
        <v>126</v>
      </c>
      <c r="Q12" s="22">
        <v>1</v>
      </c>
      <c r="R12" s="22">
        <v>1</v>
      </c>
      <c r="S12" s="22">
        <v>0</v>
      </c>
      <c r="T12" s="22">
        <v>1</v>
      </c>
      <c r="U12" s="22">
        <v>0</v>
      </c>
      <c r="V12" s="22">
        <v>51</v>
      </c>
      <c r="W12" s="22">
        <v>49</v>
      </c>
      <c r="X12" s="1">
        <f t="shared" si="0"/>
        <v>2.0134228187919465</v>
      </c>
      <c r="Y12" s="5">
        <f t="shared" si="1"/>
        <v>0.96078431372549022</v>
      </c>
      <c r="Z12" s="22">
        <v>0</v>
      </c>
      <c r="AA12" s="22">
        <v>0</v>
      </c>
      <c r="AB12" s="22">
        <v>0</v>
      </c>
      <c r="AC12" s="24">
        <v>59.6</v>
      </c>
      <c r="AD12" s="22">
        <v>0</v>
      </c>
      <c r="AE12" s="22">
        <v>0</v>
      </c>
      <c r="AF12" s="22">
        <v>0</v>
      </c>
      <c r="AG12">
        <v>2</v>
      </c>
      <c r="AH12">
        <v>49</v>
      </c>
      <c r="AI12">
        <v>60</v>
      </c>
      <c r="AJ12">
        <v>1</v>
      </c>
      <c r="AK12">
        <v>0</v>
      </c>
      <c r="AL12">
        <v>0</v>
      </c>
      <c r="AM12" s="11">
        <f t="shared" si="2"/>
        <v>0.96078431372549022</v>
      </c>
      <c r="AN12" s="1">
        <f t="shared" si="3"/>
        <v>2</v>
      </c>
      <c r="AO12" s="25">
        <f t="shared" si="4"/>
        <v>1</v>
      </c>
      <c r="AP12" s="4">
        <v>0</v>
      </c>
      <c r="AQ12" s="4">
        <v>0</v>
      </c>
      <c r="AR12" s="4">
        <v>0</v>
      </c>
      <c r="AS12" s="6">
        <v>0</v>
      </c>
      <c r="AT12" s="1">
        <f t="shared" si="5"/>
        <v>0</v>
      </c>
      <c r="AU12" s="11">
        <f t="shared" si="6"/>
        <v>0</v>
      </c>
      <c r="AV12">
        <v>0.92500000000000004</v>
      </c>
      <c r="AW12" s="6">
        <v>2</v>
      </c>
      <c r="AX12" s="7">
        <v>0.01</v>
      </c>
      <c r="AY12">
        <v>1</v>
      </c>
      <c r="AZ12" s="24">
        <v>2.1</v>
      </c>
      <c r="BA12" s="24">
        <v>-0.2</v>
      </c>
      <c r="BB12" s="24">
        <v>0</v>
      </c>
      <c r="BC12" s="24">
        <v>1.9</v>
      </c>
      <c r="BD12" s="3">
        <f t="shared" si="7"/>
        <v>1.8913063372226033</v>
      </c>
      <c r="BE12" s="26">
        <v>0.60000000000000009</v>
      </c>
      <c r="BF12" s="27"/>
      <c r="BG12" s="22">
        <v>47</v>
      </c>
      <c r="BH12" s="22">
        <v>45</v>
      </c>
      <c r="BI12" s="5">
        <f t="shared" si="8"/>
        <v>0.95744680851063835</v>
      </c>
      <c r="BJ12" s="22">
        <v>2</v>
      </c>
      <c r="BK12" s="22">
        <v>2</v>
      </c>
      <c r="BL12" s="5">
        <f t="shared" si="9"/>
        <v>1</v>
      </c>
      <c r="BM12" s="22">
        <v>2</v>
      </c>
      <c r="BN12" s="22">
        <v>2</v>
      </c>
      <c r="BO12" s="5">
        <f t="shared" si="10"/>
        <v>1</v>
      </c>
      <c r="BP12" s="22">
        <v>0</v>
      </c>
      <c r="BQ12" s="22">
        <v>0</v>
      </c>
      <c r="BR12" s="22">
        <v>0</v>
      </c>
      <c r="BS12" s="5" t="str">
        <f t="shared" si="11"/>
        <v/>
      </c>
      <c r="BT12"/>
      <c r="BU12"/>
      <c r="BV12"/>
      <c r="BW12"/>
      <c r="BX12"/>
      <c r="BY12"/>
      <c r="BZ12"/>
      <c r="CA12"/>
      <c r="CB12"/>
      <c r="CC12"/>
      <c r="CD12"/>
      <c r="CE12"/>
      <c r="CF12" s="5" t="str">
        <f t="shared" si="12"/>
        <v/>
      </c>
      <c r="CG12">
        <v>19</v>
      </c>
      <c r="CH12">
        <v>0</v>
      </c>
      <c r="CI12">
        <v>7</v>
      </c>
      <c r="CJ12">
        <v>0</v>
      </c>
      <c r="CK12">
        <v>23</v>
      </c>
      <c r="CL12">
        <v>2</v>
      </c>
      <c r="CM12" s="5">
        <v>0.98060000000000003</v>
      </c>
      <c r="CN12" s="9">
        <v>7.9673532800000002E-2</v>
      </c>
      <c r="CO12" s="10">
        <v>1</v>
      </c>
      <c r="CP12" s="11">
        <f t="shared" si="13"/>
        <v>4.0457846525490226E-2</v>
      </c>
    </row>
    <row r="13" spans="1:97" x14ac:dyDescent="0.25">
      <c r="A13" s="22" t="s">
        <v>170</v>
      </c>
      <c r="B13" s="22" t="s">
        <v>171</v>
      </c>
      <c r="C13" s="28"/>
      <c r="D13" s="22" t="s">
        <v>156</v>
      </c>
      <c r="E13" s="22">
        <v>75</v>
      </c>
      <c r="F13" s="22">
        <v>213</v>
      </c>
      <c r="G13" s="22" t="s">
        <v>101</v>
      </c>
      <c r="H13" s="28"/>
      <c r="I13" s="22">
        <v>2000</v>
      </c>
      <c r="J13" s="22">
        <v>2</v>
      </c>
      <c r="K13" s="22">
        <v>44</v>
      </c>
      <c r="L13" s="22">
        <v>34</v>
      </c>
      <c r="M13" t="s">
        <v>172</v>
      </c>
      <c r="N13" t="s">
        <v>173</v>
      </c>
      <c r="O13" t="s">
        <v>111</v>
      </c>
      <c r="P13" s="23" t="s">
        <v>111</v>
      </c>
      <c r="Q13" s="22">
        <v>8</v>
      </c>
      <c r="R13" s="22">
        <v>6</v>
      </c>
      <c r="S13" s="22">
        <v>1</v>
      </c>
      <c r="T13" s="22">
        <v>4</v>
      </c>
      <c r="U13" s="22">
        <v>1</v>
      </c>
      <c r="V13" s="22">
        <v>150</v>
      </c>
      <c r="W13" s="22">
        <v>127</v>
      </c>
      <c r="X13" s="1">
        <f t="shared" si="0"/>
        <v>4.1883757397950516</v>
      </c>
      <c r="Y13" s="5">
        <f t="shared" si="1"/>
        <v>0.84666666666666668</v>
      </c>
      <c r="Z13" s="22">
        <v>0</v>
      </c>
      <c r="AA13" s="22">
        <v>2</v>
      </c>
      <c r="AB13" s="22">
        <v>0</v>
      </c>
      <c r="AC13" s="24">
        <v>329.48333333329998</v>
      </c>
      <c r="AD13" s="22">
        <v>0</v>
      </c>
      <c r="AE13" s="22">
        <v>0</v>
      </c>
      <c r="AF13" s="22">
        <v>0</v>
      </c>
      <c r="AG13">
        <v>21</v>
      </c>
      <c r="AH13">
        <v>121</v>
      </c>
      <c r="AI13">
        <v>307</v>
      </c>
      <c r="AJ13">
        <v>2</v>
      </c>
      <c r="AK13">
        <v>3</v>
      </c>
      <c r="AL13">
        <v>2</v>
      </c>
      <c r="AM13" s="11">
        <f t="shared" si="2"/>
        <v>0.852112676056338</v>
      </c>
      <c r="AN13" s="1">
        <f t="shared" si="3"/>
        <v>4.1042345276872965</v>
      </c>
      <c r="AO13" s="25">
        <f t="shared" si="4"/>
        <v>0.33333333333333331</v>
      </c>
      <c r="AP13" s="4">
        <v>2</v>
      </c>
      <c r="AQ13" s="4">
        <v>2</v>
      </c>
      <c r="AR13" s="4">
        <v>6</v>
      </c>
      <c r="AS13" s="6">
        <v>22</v>
      </c>
      <c r="AT13" s="1">
        <f t="shared" si="5"/>
        <v>5.454545454545455</v>
      </c>
      <c r="AU13" s="11">
        <f t="shared" si="6"/>
        <v>0.75</v>
      </c>
      <c r="AV13">
        <v>5.76</v>
      </c>
      <c r="AW13" s="6">
        <v>124</v>
      </c>
      <c r="AX13" s="7">
        <v>1.6819999999999999</v>
      </c>
      <c r="AY13">
        <v>5.5</v>
      </c>
      <c r="AZ13" s="24">
        <v>-7.8</v>
      </c>
      <c r="BA13" s="24">
        <v>0.1</v>
      </c>
      <c r="BB13" s="24">
        <v>-1</v>
      </c>
      <c r="BC13" s="24">
        <v>-8.6999999999999993</v>
      </c>
      <c r="BD13" s="3">
        <f t="shared" si="7"/>
        <v>-11.498581560283688</v>
      </c>
      <c r="BE13" s="26">
        <v>-0.30000000000000004</v>
      </c>
      <c r="BF13" s="27">
        <v>-9.59</v>
      </c>
      <c r="BG13" s="22">
        <v>127</v>
      </c>
      <c r="BH13" s="22">
        <v>112</v>
      </c>
      <c r="BI13" s="5">
        <f t="shared" si="8"/>
        <v>0.88188976377952755</v>
      </c>
      <c r="BJ13" s="22">
        <v>20</v>
      </c>
      <c r="BK13" s="22">
        <v>14</v>
      </c>
      <c r="BL13" s="5">
        <f t="shared" si="9"/>
        <v>0.7</v>
      </c>
      <c r="BM13" s="22">
        <v>3</v>
      </c>
      <c r="BN13" s="22">
        <v>1</v>
      </c>
      <c r="BO13" s="5">
        <f t="shared" si="10"/>
        <v>0.33333333333333331</v>
      </c>
      <c r="BP13" s="22">
        <v>1</v>
      </c>
      <c r="BQ13" s="22">
        <v>3</v>
      </c>
      <c r="BR13" s="22">
        <v>0</v>
      </c>
      <c r="BS13" s="5">
        <f t="shared" si="11"/>
        <v>1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1</v>
      </c>
      <c r="BZ13" s="22">
        <v>3</v>
      </c>
      <c r="CA13" s="22">
        <v>2</v>
      </c>
      <c r="CB13" s="22">
        <v>0</v>
      </c>
      <c r="CC13" s="22">
        <v>1</v>
      </c>
      <c r="CD13" s="22">
        <v>3</v>
      </c>
      <c r="CE13" s="22">
        <v>2</v>
      </c>
      <c r="CF13" s="5">
        <f t="shared" si="12"/>
        <v>0.33333333333333337</v>
      </c>
      <c r="CG13">
        <v>63</v>
      </c>
      <c r="CH13">
        <v>7</v>
      </c>
      <c r="CI13">
        <v>38</v>
      </c>
      <c r="CJ13">
        <v>4</v>
      </c>
      <c r="CK13">
        <v>26</v>
      </c>
      <c r="CL13">
        <v>12</v>
      </c>
      <c r="CM13" s="5">
        <v>0.84889999999999999</v>
      </c>
      <c r="CN13" s="9">
        <v>8.7052145600000005E-2</v>
      </c>
      <c r="CO13" s="10">
        <v>2.5</v>
      </c>
      <c r="CP13" s="11">
        <f t="shared" si="13"/>
        <v>-6.6281187733333358E-2</v>
      </c>
    </row>
    <row r="14" spans="1:97" x14ac:dyDescent="0.25">
      <c r="A14" s="22" t="s">
        <v>174</v>
      </c>
      <c r="B14" s="22" t="s">
        <v>175</v>
      </c>
      <c r="C14" s="22" t="s">
        <v>176</v>
      </c>
      <c r="D14" s="22" t="s">
        <v>100</v>
      </c>
      <c r="E14" s="22">
        <v>73</v>
      </c>
      <c r="F14" s="22">
        <v>205</v>
      </c>
      <c r="G14" s="22" t="s">
        <v>101</v>
      </c>
      <c r="H14" s="22" t="s">
        <v>102</v>
      </c>
      <c r="I14" s="22">
        <v>2010</v>
      </c>
      <c r="J14" s="22">
        <v>5</v>
      </c>
      <c r="K14" s="22">
        <v>121</v>
      </c>
      <c r="L14" s="22">
        <v>22</v>
      </c>
      <c r="M14" t="s">
        <v>177</v>
      </c>
      <c r="N14" t="s">
        <v>178</v>
      </c>
      <c r="O14" t="s">
        <v>126</v>
      </c>
      <c r="P14" s="23" t="s">
        <v>126</v>
      </c>
      <c r="Q14" s="22">
        <v>1</v>
      </c>
      <c r="R14" s="22">
        <v>0</v>
      </c>
      <c r="S14" s="22">
        <v>0</v>
      </c>
      <c r="T14" s="22">
        <v>0</v>
      </c>
      <c r="U14" s="22">
        <v>0</v>
      </c>
      <c r="V14" s="22">
        <v>12</v>
      </c>
      <c r="W14" s="22">
        <v>9</v>
      </c>
      <c r="X14" s="1">
        <f t="shared" si="0"/>
        <v>9</v>
      </c>
      <c r="Y14" s="5">
        <f t="shared" si="1"/>
        <v>0.75</v>
      </c>
      <c r="Z14" s="22">
        <v>0</v>
      </c>
      <c r="AA14" s="22">
        <v>0</v>
      </c>
      <c r="AB14" s="22">
        <v>0</v>
      </c>
      <c r="AC14" s="24">
        <v>20</v>
      </c>
      <c r="AD14" s="22">
        <v>0</v>
      </c>
      <c r="AE14" s="22">
        <v>0</v>
      </c>
      <c r="AF14" s="22">
        <v>0</v>
      </c>
      <c r="AG14"/>
      <c r="AH14"/>
      <c r="AI14"/>
      <c r="AJ14"/>
      <c r="AK14"/>
      <c r="AL14"/>
      <c r="AM14" s="11">
        <f t="shared" si="2"/>
        <v>0</v>
      </c>
      <c r="AN14" s="1">
        <f t="shared" si="3"/>
        <v>0</v>
      </c>
      <c r="AO14" s="25">
        <f t="shared" si="4"/>
        <v>0</v>
      </c>
      <c r="AP14" s="4">
        <v>1</v>
      </c>
      <c r="AQ14" s="4">
        <v>3</v>
      </c>
      <c r="AR14" s="4">
        <v>9</v>
      </c>
      <c r="AS14" s="6">
        <v>20</v>
      </c>
      <c r="AT14" s="1">
        <f t="shared" si="5"/>
        <v>9</v>
      </c>
      <c r="AU14" s="11">
        <f t="shared" si="6"/>
        <v>0.75</v>
      </c>
      <c r="AV14">
        <v>0.68300000000000005</v>
      </c>
      <c r="AW14" s="6">
        <v>4</v>
      </c>
      <c r="AX14" s="7">
        <v>1.4999999999999999E-2</v>
      </c>
      <c r="AY14">
        <v>0.30000000000000004</v>
      </c>
      <c r="AZ14" s="24">
        <v>-1.6</v>
      </c>
      <c r="BA14" s="24">
        <v>0</v>
      </c>
      <c r="BB14" s="24">
        <v>0</v>
      </c>
      <c r="BC14" s="24">
        <v>-1.7000000000000002</v>
      </c>
      <c r="BD14" s="3">
        <f t="shared" si="7"/>
        <v>-1.7067490276824526</v>
      </c>
      <c r="BE14" s="26">
        <v>-0.2</v>
      </c>
      <c r="BF14" s="27"/>
      <c r="BG14" s="22">
        <v>12</v>
      </c>
      <c r="BH14" s="22">
        <v>9</v>
      </c>
      <c r="BI14" s="5">
        <f t="shared" si="8"/>
        <v>0.75</v>
      </c>
      <c r="BJ14" s="22">
        <v>0</v>
      </c>
      <c r="BK14" s="22">
        <v>0</v>
      </c>
      <c r="BL14" s="5" t="str">
        <f t="shared" si="9"/>
        <v/>
      </c>
      <c r="BM14" s="22">
        <v>0</v>
      </c>
      <c r="BN14" s="22">
        <v>0</v>
      </c>
      <c r="BO14" s="5" t="str">
        <f t="shared" si="10"/>
        <v/>
      </c>
      <c r="BP14" s="22">
        <v>0</v>
      </c>
      <c r="BQ14" s="22">
        <v>0</v>
      </c>
      <c r="BR14" s="22">
        <v>0</v>
      </c>
      <c r="BS14" s="5" t="str">
        <f t="shared" si="11"/>
        <v/>
      </c>
      <c r="BT14"/>
      <c r="BU14"/>
      <c r="BV14"/>
      <c r="BW14"/>
      <c r="BX14"/>
      <c r="BY14"/>
      <c r="BZ14"/>
      <c r="CA14"/>
      <c r="CB14"/>
      <c r="CC14"/>
      <c r="CD14"/>
      <c r="CE14"/>
      <c r="CF14" s="5" t="str">
        <f t="shared" si="12"/>
        <v/>
      </c>
      <c r="CG14">
        <v>4</v>
      </c>
      <c r="CH14">
        <v>1</v>
      </c>
      <c r="CI14">
        <v>3</v>
      </c>
      <c r="CJ14">
        <v>1</v>
      </c>
      <c r="CK14">
        <v>2</v>
      </c>
      <c r="CL14">
        <v>1</v>
      </c>
      <c r="CM14" s="5">
        <v>0.75580000000000003</v>
      </c>
      <c r="CN14" s="9">
        <v>8.3794466400000003E-2</v>
      </c>
      <c r="CP14" s="11">
        <f t="shared" si="13"/>
        <v>-0.16620553360000001</v>
      </c>
    </row>
    <row r="15" spans="1:97" x14ac:dyDescent="0.25">
      <c r="A15" s="22" t="s">
        <v>179</v>
      </c>
      <c r="B15" s="22" t="s">
        <v>180</v>
      </c>
      <c r="C15" s="22" t="s">
        <v>181</v>
      </c>
      <c r="D15" s="22" t="s">
        <v>116</v>
      </c>
      <c r="E15" s="22">
        <v>74</v>
      </c>
      <c r="F15" s="22">
        <v>200</v>
      </c>
      <c r="G15" s="22" t="s">
        <v>101</v>
      </c>
      <c r="H15" s="28"/>
      <c r="I15" s="22">
        <v>1997</v>
      </c>
      <c r="J15" s="22">
        <v>8</v>
      </c>
      <c r="K15" s="22">
        <v>215</v>
      </c>
      <c r="L15" s="22">
        <v>37</v>
      </c>
      <c r="M15" t="s">
        <v>182</v>
      </c>
      <c r="N15" t="s">
        <v>183</v>
      </c>
      <c r="O15" t="s">
        <v>184</v>
      </c>
      <c r="P15" s="23" t="s">
        <v>184</v>
      </c>
      <c r="Q15" s="22">
        <v>3</v>
      </c>
      <c r="R15" s="22">
        <v>1</v>
      </c>
      <c r="S15" s="22">
        <v>0</v>
      </c>
      <c r="T15" s="22">
        <v>0</v>
      </c>
      <c r="U15" s="22">
        <v>1</v>
      </c>
      <c r="V15" s="22">
        <v>54</v>
      </c>
      <c r="W15" s="22">
        <v>46</v>
      </c>
      <c r="X15" s="1">
        <f t="shared" si="0"/>
        <v>4.7251845775241099</v>
      </c>
      <c r="Y15" s="5">
        <f t="shared" si="1"/>
        <v>0.85185185185185186</v>
      </c>
      <c r="Z15" s="22">
        <v>0</v>
      </c>
      <c r="AA15" s="22">
        <v>0</v>
      </c>
      <c r="AB15" s="22">
        <v>0</v>
      </c>
      <c r="AC15" s="24">
        <v>101.5833333333</v>
      </c>
      <c r="AD15" s="22">
        <v>0</v>
      </c>
      <c r="AE15" s="22">
        <v>0</v>
      </c>
      <c r="AF15" s="22">
        <v>0</v>
      </c>
      <c r="AG15">
        <v>4</v>
      </c>
      <c r="AH15">
        <v>33</v>
      </c>
      <c r="AI15">
        <v>65</v>
      </c>
      <c r="AJ15">
        <v>0</v>
      </c>
      <c r="AK15">
        <v>0</v>
      </c>
      <c r="AL15">
        <v>0</v>
      </c>
      <c r="AM15" s="11">
        <f t="shared" si="2"/>
        <v>0.89189189189189189</v>
      </c>
      <c r="AN15" s="1">
        <f t="shared" si="3"/>
        <v>3.6923076923076925</v>
      </c>
      <c r="AO15" s="25">
        <f t="shared" si="4"/>
        <v>0</v>
      </c>
      <c r="AP15" s="4">
        <v>2</v>
      </c>
      <c r="AQ15" s="4">
        <v>4</v>
      </c>
      <c r="AR15" s="4">
        <v>13</v>
      </c>
      <c r="AS15" s="6">
        <v>37</v>
      </c>
      <c r="AT15" s="1">
        <f t="shared" si="5"/>
        <v>6.4864864864864868</v>
      </c>
      <c r="AU15" s="11">
        <f t="shared" si="6"/>
        <v>0.76470588235294112</v>
      </c>
      <c r="AV15">
        <v>0.60000000000000009</v>
      </c>
      <c r="AW15" s="6">
        <v>56</v>
      </c>
      <c r="AX15" s="7">
        <v>0.18099999999999999</v>
      </c>
      <c r="AY15">
        <v>1.7000000000000002</v>
      </c>
      <c r="AZ15" s="24">
        <v>-2.6</v>
      </c>
      <c r="BA15" s="24">
        <v>0</v>
      </c>
      <c r="BB15" s="24">
        <v>-0.7</v>
      </c>
      <c r="BC15" s="24">
        <v>-3.4</v>
      </c>
      <c r="BD15" s="3">
        <f t="shared" si="7"/>
        <v>-3.4327842598947607</v>
      </c>
      <c r="BE15" s="26">
        <v>-0.1</v>
      </c>
      <c r="BF15" s="27">
        <v>-0.8</v>
      </c>
      <c r="BG15" s="22">
        <v>39</v>
      </c>
      <c r="BH15" s="22">
        <v>35</v>
      </c>
      <c r="BI15" s="5">
        <f t="shared" si="8"/>
        <v>0.89743589743589747</v>
      </c>
      <c r="BJ15" s="22">
        <v>15</v>
      </c>
      <c r="BK15" s="22">
        <v>11</v>
      </c>
      <c r="BL15" s="5">
        <f t="shared" si="9"/>
        <v>0.73333333333333328</v>
      </c>
      <c r="BM15" s="22">
        <v>0</v>
      </c>
      <c r="BN15" s="22">
        <v>0</v>
      </c>
      <c r="BO15" s="5" t="str">
        <f t="shared" si="10"/>
        <v/>
      </c>
      <c r="BP15" s="22">
        <v>1</v>
      </c>
      <c r="BQ15" s="22">
        <v>4</v>
      </c>
      <c r="BR15" s="22">
        <v>0</v>
      </c>
      <c r="BS15" s="5">
        <f t="shared" si="11"/>
        <v>1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1</v>
      </c>
      <c r="BZ15" s="22">
        <v>4</v>
      </c>
      <c r="CA15" s="22">
        <v>2</v>
      </c>
      <c r="CB15" s="22">
        <v>0</v>
      </c>
      <c r="CC15" s="22">
        <v>1</v>
      </c>
      <c r="CD15" s="22">
        <v>4</v>
      </c>
      <c r="CE15" s="22">
        <v>2</v>
      </c>
      <c r="CF15" s="5">
        <f t="shared" si="12"/>
        <v>0.5</v>
      </c>
      <c r="CG15">
        <v>14</v>
      </c>
      <c r="CH15">
        <v>1</v>
      </c>
      <c r="CI15">
        <v>18</v>
      </c>
      <c r="CJ15">
        <v>3</v>
      </c>
      <c r="CK15">
        <v>14</v>
      </c>
      <c r="CL15">
        <v>4</v>
      </c>
      <c r="CM15" s="5">
        <v>0.87750000000000006</v>
      </c>
      <c r="CN15" s="9">
        <v>9.6088814699999997E-2</v>
      </c>
      <c r="CO15" s="10">
        <v>4</v>
      </c>
      <c r="CP15" s="11">
        <f t="shared" si="13"/>
        <v>-5.2059333448148171E-2</v>
      </c>
    </row>
    <row r="16" spans="1:97" x14ac:dyDescent="0.25">
      <c r="A16" s="22" t="s">
        <v>185</v>
      </c>
      <c r="B16" s="22" t="s">
        <v>162</v>
      </c>
      <c r="C16" s="22" t="s">
        <v>135</v>
      </c>
      <c r="D16" s="22" t="s">
        <v>100</v>
      </c>
      <c r="E16" s="22">
        <v>74</v>
      </c>
      <c r="F16" s="22">
        <v>216</v>
      </c>
      <c r="G16" s="22" t="s">
        <v>101</v>
      </c>
      <c r="H16" s="28"/>
      <c r="I16" s="22">
        <v>2003</v>
      </c>
      <c r="J16" s="22">
        <v>2</v>
      </c>
      <c r="K16" s="22">
        <v>52</v>
      </c>
      <c r="L16" s="22">
        <v>30</v>
      </c>
      <c r="M16" t="s">
        <v>186</v>
      </c>
      <c r="N16" t="s">
        <v>187</v>
      </c>
      <c r="O16" t="s">
        <v>188</v>
      </c>
      <c r="P16" s="23" t="s">
        <v>188</v>
      </c>
      <c r="Q16" s="22">
        <v>57</v>
      </c>
      <c r="R16" s="22">
        <v>57</v>
      </c>
      <c r="S16" s="22">
        <v>32</v>
      </c>
      <c r="T16" s="22">
        <v>20</v>
      </c>
      <c r="U16" s="22">
        <v>5</v>
      </c>
      <c r="V16" s="22">
        <v>1661</v>
      </c>
      <c r="W16" s="22">
        <v>1535</v>
      </c>
      <c r="X16" s="1">
        <f t="shared" si="0"/>
        <v>2.2685444506681831</v>
      </c>
      <c r="Y16" s="5">
        <f t="shared" si="1"/>
        <v>0.92414208308248047</v>
      </c>
      <c r="Z16" s="22">
        <v>0</v>
      </c>
      <c r="AA16" s="22">
        <v>1</v>
      </c>
      <c r="AB16" s="22">
        <v>8</v>
      </c>
      <c r="AC16" s="24">
        <v>3332.5333333333001</v>
      </c>
      <c r="AD16" s="22">
        <v>2</v>
      </c>
      <c r="AE16" s="22">
        <v>1</v>
      </c>
      <c r="AF16" s="22">
        <v>1</v>
      </c>
      <c r="AG16">
        <v>126</v>
      </c>
      <c r="AH16">
        <v>1535</v>
      </c>
      <c r="AI16">
        <v>3335</v>
      </c>
      <c r="AJ16">
        <v>39</v>
      </c>
      <c r="AK16">
        <v>4</v>
      </c>
      <c r="AL16">
        <v>3</v>
      </c>
      <c r="AM16" s="11">
        <f t="shared" si="2"/>
        <v>0.92414208308248047</v>
      </c>
      <c r="AN16" s="1">
        <f t="shared" si="3"/>
        <v>2.2668665667166419</v>
      </c>
      <c r="AO16" s="25">
        <f t="shared" si="4"/>
        <v>0.68421052631578949</v>
      </c>
      <c r="AP16" s="4">
        <v>0</v>
      </c>
      <c r="AQ16" s="4">
        <v>0</v>
      </c>
      <c r="AR16" s="4">
        <v>0</v>
      </c>
      <c r="AS16" s="6">
        <v>0</v>
      </c>
      <c r="AT16" s="1">
        <f t="shared" si="5"/>
        <v>0</v>
      </c>
      <c r="AU16" s="11">
        <f t="shared" si="6"/>
        <v>0</v>
      </c>
      <c r="AV16">
        <v>6</v>
      </c>
      <c r="AW16" s="6">
        <v>186</v>
      </c>
      <c r="AX16" s="7">
        <v>6</v>
      </c>
      <c r="AY16">
        <v>55.6</v>
      </c>
      <c r="AZ16" s="24">
        <v>18.8</v>
      </c>
      <c r="BA16" s="24">
        <v>0</v>
      </c>
      <c r="BB16" s="24">
        <v>2.4</v>
      </c>
      <c r="BC16" s="24">
        <v>21.2</v>
      </c>
      <c r="BD16" s="3">
        <f t="shared" si="7"/>
        <v>9.604255319148935</v>
      </c>
      <c r="BE16" s="26">
        <v>11.9</v>
      </c>
      <c r="BF16" s="27">
        <v>10.76</v>
      </c>
      <c r="BG16" s="22">
        <v>1414</v>
      </c>
      <c r="BH16" s="22">
        <v>1316</v>
      </c>
      <c r="BI16" s="5">
        <f t="shared" si="8"/>
        <v>0.93069306930693074</v>
      </c>
      <c r="BJ16" s="22">
        <v>204</v>
      </c>
      <c r="BK16" s="22">
        <v>181</v>
      </c>
      <c r="BL16" s="5">
        <f t="shared" si="9"/>
        <v>0.88725490196078427</v>
      </c>
      <c r="BM16" s="22">
        <v>43</v>
      </c>
      <c r="BN16" s="22">
        <v>38</v>
      </c>
      <c r="BO16" s="5">
        <f t="shared" si="10"/>
        <v>0.88372093023255816</v>
      </c>
      <c r="BP16" s="22">
        <v>14</v>
      </c>
      <c r="BQ16" s="22">
        <v>30</v>
      </c>
      <c r="BR16" s="22">
        <v>3</v>
      </c>
      <c r="BS16" s="5">
        <f t="shared" si="11"/>
        <v>0.9</v>
      </c>
      <c r="BT16" s="22">
        <v>4</v>
      </c>
      <c r="BU16" s="22">
        <v>1</v>
      </c>
      <c r="BV16" s="22">
        <v>15</v>
      </c>
      <c r="BW16" s="22">
        <v>4</v>
      </c>
      <c r="BX16" s="22">
        <v>2</v>
      </c>
      <c r="BY16" s="22">
        <v>1</v>
      </c>
      <c r="BZ16" s="22">
        <v>14</v>
      </c>
      <c r="CA16" s="22">
        <v>2</v>
      </c>
      <c r="CB16" s="22">
        <v>6</v>
      </c>
      <c r="CC16" s="22">
        <v>2</v>
      </c>
      <c r="CD16" s="22">
        <v>29</v>
      </c>
      <c r="CE16" s="22">
        <v>6</v>
      </c>
      <c r="CF16" s="5">
        <f t="shared" si="12"/>
        <v>0.7931034482758621</v>
      </c>
      <c r="CG16">
        <v>727</v>
      </c>
      <c r="CH16">
        <v>14</v>
      </c>
      <c r="CI16">
        <v>414</v>
      </c>
      <c r="CJ16">
        <v>33</v>
      </c>
      <c r="CK16">
        <v>394</v>
      </c>
      <c r="CL16">
        <v>79</v>
      </c>
      <c r="CM16" s="5">
        <v>0.93220000000000003</v>
      </c>
      <c r="CN16" s="9">
        <v>8.6927192799999997E-2</v>
      </c>
      <c r="CO16" s="10">
        <v>2.8070175438999998</v>
      </c>
      <c r="CP16" s="11">
        <f t="shared" si="13"/>
        <v>1.1069275882480412E-2</v>
      </c>
      <c r="CQ16" s="29">
        <v>13</v>
      </c>
      <c r="CR16" s="29" t="s">
        <v>189</v>
      </c>
      <c r="CS16">
        <v>585</v>
      </c>
    </row>
    <row r="17" spans="1:97" x14ac:dyDescent="0.25">
      <c r="A17" s="22" t="s">
        <v>190</v>
      </c>
      <c r="B17" s="22" t="s">
        <v>191</v>
      </c>
      <c r="C17" s="22" t="s">
        <v>192</v>
      </c>
      <c r="D17" s="22" t="s">
        <v>116</v>
      </c>
      <c r="E17" s="22">
        <v>71</v>
      </c>
      <c r="F17" s="22">
        <v>185</v>
      </c>
      <c r="G17" s="22" t="s">
        <v>101</v>
      </c>
      <c r="H17" s="28"/>
      <c r="I17" s="28"/>
      <c r="J17" s="28"/>
      <c r="K17" s="28"/>
      <c r="L17" s="22">
        <v>30</v>
      </c>
      <c r="M17" t="s">
        <v>193</v>
      </c>
      <c r="N17" t="s">
        <v>194</v>
      </c>
      <c r="O17" t="s">
        <v>28</v>
      </c>
      <c r="P17" s="23" t="s">
        <v>28</v>
      </c>
      <c r="Q17" s="22">
        <v>2</v>
      </c>
      <c r="R17" s="22">
        <v>1</v>
      </c>
      <c r="S17" s="22">
        <v>0</v>
      </c>
      <c r="T17" s="22">
        <v>0</v>
      </c>
      <c r="U17" s="22">
        <v>1</v>
      </c>
      <c r="V17" s="22">
        <v>25</v>
      </c>
      <c r="W17" s="22">
        <v>20</v>
      </c>
      <c r="X17" s="1">
        <f t="shared" si="0"/>
        <v>4.1753653444676413</v>
      </c>
      <c r="Y17" s="5">
        <f t="shared" si="1"/>
        <v>0.8</v>
      </c>
      <c r="Z17" s="22">
        <v>0</v>
      </c>
      <c r="AA17" s="22">
        <v>0</v>
      </c>
      <c r="AB17" s="22">
        <v>0</v>
      </c>
      <c r="AC17" s="24">
        <v>71.849999999999994</v>
      </c>
      <c r="AD17" s="22">
        <v>0</v>
      </c>
      <c r="AE17" s="22">
        <v>0</v>
      </c>
      <c r="AF17" s="22">
        <v>0</v>
      </c>
      <c r="AG17">
        <v>4</v>
      </c>
      <c r="AH17">
        <v>19</v>
      </c>
      <c r="AI17">
        <v>63</v>
      </c>
      <c r="AJ17">
        <v>0</v>
      </c>
      <c r="AK17">
        <v>1</v>
      </c>
      <c r="AL17">
        <v>0</v>
      </c>
      <c r="AM17" s="11">
        <f t="shared" si="2"/>
        <v>0.82608695652173914</v>
      </c>
      <c r="AN17" s="1">
        <f t="shared" si="3"/>
        <v>3.8095238095238093</v>
      </c>
      <c r="AO17" s="25">
        <f t="shared" si="4"/>
        <v>0</v>
      </c>
      <c r="AP17" s="4">
        <v>1</v>
      </c>
      <c r="AQ17" s="4">
        <v>1</v>
      </c>
      <c r="AR17" s="4">
        <v>1</v>
      </c>
      <c r="AS17" s="6">
        <v>9</v>
      </c>
      <c r="AT17" s="1">
        <f t="shared" si="5"/>
        <v>6.6666666666666661</v>
      </c>
      <c r="AU17" s="11">
        <f t="shared" si="6"/>
        <v>0.5</v>
      </c>
      <c r="AV17">
        <v>0.57500000000000007</v>
      </c>
      <c r="AW17" s="6">
        <v>13</v>
      </c>
      <c r="AX17" s="7">
        <v>0.04</v>
      </c>
      <c r="AY17">
        <v>1.2</v>
      </c>
      <c r="AZ17" s="24">
        <v>-2.2999999999999998</v>
      </c>
      <c r="BA17" s="24">
        <v>0.1</v>
      </c>
      <c r="BB17" s="24">
        <v>0</v>
      </c>
      <c r="BC17" s="24">
        <v>-2.2000000000000002</v>
      </c>
      <c r="BD17" s="3">
        <f t="shared" si="7"/>
        <v>-2.2033173186913753</v>
      </c>
      <c r="BE17" s="26">
        <v>-0.2</v>
      </c>
      <c r="BF17" s="27">
        <v>-2.86</v>
      </c>
      <c r="BG17" s="22">
        <v>21</v>
      </c>
      <c r="BH17" s="22">
        <v>17</v>
      </c>
      <c r="BI17" s="5">
        <f t="shared" si="8"/>
        <v>0.80952380952380953</v>
      </c>
      <c r="BJ17" s="22">
        <v>3</v>
      </c>
      <c r="BK17" s="22">
        <v>3</v>
      </c>
      <c r="BL17" s="5">
        <f t="shared" si="9"/>
        <v>1</v>
      </c>
      <c r="BM17" s="22">
        <v>1</v>
      </c>
      <c r="BN17" s="22">
        <v>0</v>
      </c>
      <c r="BO17" s="5">
        <f t="shared" si="10"/>
        <v>0</v>
      </c>
      <c r="BP17" s="22">
        <v>1</v>
      </c>
      <c r="BQ17" s="22">
        <v>1</v>
      </c>
      <c r="BR17" s="22">
        <v>1</v>
      </c>
      <c r="BS17" s="5">
        <f t="shared" si="11"/>
        <v>0</v>
      </c>
      <c r="BT17"/>
      <c r="BU17"/>
      <c r="BV17"/>
      <c r="BW17"/>
      <c r="BX17"/>
      <c r="BY17"/>
      <c r="BZ17"/>
      <c r="CA17"/>
      <c r="CB17"/>
      <c r="CC17"/>
      <c r="CD17"/>
      <c r="CE17"/>
      <c r="CF17" s="5" t="str">
        <f t="shared" si="12"/>
        <v/>
      </c>
      <c r="CG17">
        <v>10</v>
      </c>
      <c r="CH17">
        <v>0</v>
      </c>
      <c r="CI17">
        <v>6</v>
      </c>
      <c r="CJ17">
        <v>2</v>
      </c>
      <c r="CK17">
        <v>4</v>
      </c>
      <c r="CL17">
        <v>3</v>
      </c>
      <c r="CM17" s="5">
        <v>0.8367</v>
      </c>
      <c r="CN17" s="9">
        <v>8.75429873E-2</v>
      </c>
      <c r="CO17" s="10">
        <v>3</v>
      </c>
      <c r="CP17" s="11">
        <f t="shared" si="13"/>
        <v>-0.11245701269999997</v>
      </c>
    </row>
    <row r="18" spans="1:97" x14ac:dyDescent="0.25">
      <c r="A18" s="22" t="s">
        <v>195</v>
      </c>
      <c r="B18" s="22" t="s">
        <v>196</v>
      </c>
      <c r="C18" s="22" t="s">
        <v>197</v>
      </c>
      <c r="D18" s="22" t="s">
        <v>116</v>
      </c>
      <c r="E18" s="22">
        <v>78</v>
      </c>
      <c r="F18" s="22">
        <v>232</v>
      </c>
      <c r="G18" s="22" t="s">
        <v>101</v>
      </c>
      <c r="H18" s="22" t="s">
        <v>102</v>
      </c>
      <c r="I18" s="22">
        <v>2007</v>
      </c>
      <c r="J18" s="22">
        <v>6</v>
      </c>
      <c r="K18" s="22">
        <v>153</v>
      </c>
      <c r="L18" s="22">
        <v>26</v>
      </c>
      <c r="M18" t="s">
        <v>182</v>
      </c>
      <c r="N18" t="s">
        <v>198</v>
      </c>
      <c r="O18" t="s">
        <v>188</v>
      </c>
      <c r="P18" s="23" t="s">
        <v>188</v>
      </c>
      <c r="Q18" s="22">
        <v>14</v>
      </c>
      <c r="R18" s="22">
        <v>13</v>
      </c>
      <c r="S18" s="22">
        <v>9</v>
      </c>
      <c r="T18" s="22">
        <v>4</v>
      </c>
      <c r="U18" s="22">
        <v>0</v>
      </c>
      <c r="V18" s="22">
        <v>419</v>
      </c>
      <c r="W18" s="22">
        <v>392</v>
      </c>
      <c r="X18" s="1">
        <f t="shared" si="0"/>
        <v>1.9459069888489944</v>
      </c>
      <c r="Y18" s="5">
        <f t="shared" si="1"/>
        <v>0.93556085918854415</v>
      </c>
      <c r="Z18" s="22">
        <v>0</v>
      </c>
      <c r="AA18" s="22">
        <v>0</v>
      </c>
      <c r="AB18" s="22">
        <v>0</v>
      </c>
      <c r="AC18" s="24">
        <v>832.51666666669996</v>
      </c>
      <c r="AD18" s="22">
        <v>1</v>
      </c>
      <c r="AE18" s="22">
        <v>1</v>
      </c>
      <c r="AF18" s="22">
        <v>1</v>
      </c>
      <c r="AG18">
        <v>27</v>
      </c>
      <c r="AH18">
        <v>379</v>
      </c>
      <c r="AI18">
        <v>790</v>
      </c>
      <c r="AJ18">
        <v>10</v>
      </c>
      <c r="AK18">
        <v>0</v>
      </c>
      <c r="AL18">
        <v>0</v>
      </c>
      <c r="AM18" s="11">
        <f t="shared" si="2"/>
        <v>0.93349753694581283</v>
      </c>
      <c r="AN18" s="1">
        <f t="shared" si="3"/>
        <v>2.0506329113924053</v>
      </c>
      <c r="AO18" s="25">
        <f t="shared" si="4"/>
        <v>0.76923076923076927</v>
      </c>
      <c r="AP18" s="4">
        <v>1</v>
      </c>
      <c r="AQ18" s="4">
        <v>0</v>
      </c>
      <c r="AR18" s="4">
        <v>13</v>
      </c>
      <c r="AS18" s="6">
        <v>43</v>
      </c>
      <c r="AT18" s="1">
        <f t="shared" si="5"/>
        <v>0</v>
      </c>
      <c r="AU18" s="11">
        <f t="shared" si="6"/>
        <v>1</v>
      </c>
      <c r="AV18">
        <v>0.57000000000000006</v>
      </c>
      <c r="AW18" s="6">
        <v>76</v>
      </c>
      <c r="AX18" s="7">
        <v>0.23300000000000001</v>
      </c>
      <c r="AY18">
        <v>13.9</v>
      </c>
      <c r="AZ18" s="24">
        <v>8.8000000000000007</v>
      </c>
      <c r="BA18" s="24">
        <v>0</v>
      </c>
      <c r="BB18" s="24">
        <v>1.9</v>
      </c>
      <c r="BC18" s="24">
        <v>10.6</v>
      </c>
      <c r="BD18" s="3">
        <f t="shared" si="7"/>
        <v>10.582406771905742</v>
      </c>
      <c r="BE18" s="26">
        <v>3.6</v>
      </c>
      <c r="BF18" s="27">
        <v>9.58</v>
      </c>
      <c r="BG18" s="22">
        <v>339</v>
      </c>
      <c r="BH18" s="22">
        <v>321</v>
      </c>
      <c r="BI18" s="5">
        <f t="shared" si="8"/>
        <v>0.94690265486725667</v>
      </c>
      <c r="BJ18" s="22">
        <v>68</v>
      </c>
      <c r="BK18" s="22">
        <v>61</v>
      </c>
      <c r="BL18" s="5">
        <f t="shared" si="9"/>
        <v>0.8970588235294118</v>
      </c>
      <c r="BM18" s="22">
        <v>12</v>
      </c>
      <c r="BN18" s="22">
        <v>10</v>
      </c>
      <c r="BO18" s="5">
        <f t="shared" si="10"/>
        <v>0.83333333333333337</v>
      </c>
      <c r="BP18" s="22">
        <v>3</v>
      </c>
      <c r="BQ18" s="22">
        <v>6</v>
      </c>
      <c r="BR18" s="22">
        <v>0</v>
      </c>
      <c r="BS18" s="5">
        <f t="shared" si="11"/>
        <v>1</v>
      </c>
      <c r="BT18" s="22">
        <v>1</v>
      </c>
      <c r="BU18" s="22">
        <v>0</v>
      </c>
      <c r="BV18" s="22">
        <v>2</v>
      </c>
      <c r="BW18" s="22">
        <v>0</v>
      </c>
      <c r="BX18" s="22">
        <v>2</v>
      </c>
      <c r="BY18" s="22">
        <v>0</v>
      </c>
      <c r="BZ18" s="22">
        <v>5</v>
      </c>
      <c r="CA18" s="22">
        <v>0</v>
      </c>
      <c r="CB18" s="22">
        <v>3</v>
      </c>
      <c r="CC18" s="22">
        <v>0</v>
      </c>
      <c r="CD18" s="22">
        <v>7</v>
      </c>
      <c r="CE18" s="22">
        <v>0</v>
      </c>
      <c r="CF18" s="5">
        <f t="shared" si="12"/>
        <v>1</v>
      </c>
      <c r="CG18">
        <v>173</v>
      </c>
      <c r="CH18">
        <v>5</v>
      </c>
      <c r="CI18">
        <v>106</v>
      </c>
      <c r="CJ18">
        <v>4</v>
      </c>
      <c r="CK18">
        <v>113</v>
      </c>
      <c r="CL18">
        <v>18</v>
      </c>
      <c r="CM18" s="5">
        <v>0.94350000000000001</v>
      </c>
      <c r="CN18" s="9">
        <v>8.5122899099999996E-2</v>
      </c>
      <c r="CO18" s="10">
        <v>2.4615384615</v>
      </c>
      <c r="CP18" s="11">
        <f t="shared" si="13"/>
        <v>2.0683758288544185E-2</v>
      </c>
    </row>
    <row r="19" spans="1:97" x14ac:dyDescent="0.25">
      <c r="A19" s="22" t="s">
        <v>199</v>
      </c>
      <c r="B19" s="22" t="s">
        <v>200</v>
      </c>
      <c r="C19" s="22" t="s">
        <v>135</v>
      </c>
      <c r="D19" s="22" t="s">
        <v>100</v>
      </c>
      <c r="E19" s="22">
        <v>75</v>
      </c>
      <c r="F19" s="22">
        <v>210</v>
      </c>
      <c r="G19" s="22" t="s">
        <v>201</v>
      </c>
      <c r="H19" s="22" t="s">
        <v>102</v>
      </c>
      <c r="I19" s="22">
        <v>2010</v>
      </c>
      <c r="J19" s="22">
        <v>5</v>
      </c>
      <c r="K19" s="22">
        <v>138</v>
      </c>
      <c r="L19" s="22">
        <v>22</v>
      </c>
      <c r="M19" t="s">
        <v>202</v>
      </c>
      <c r="N19" t="s">
        <v>203</v>
      </c>
      <c r="O19" t="s">
        <v>204</v>
      </c>
      <c r="P19" s="23" t="s">
        <v>204</v>
      </c>
      <c r="Q19" s="22">
        <v>7</v>
      </c>
      <c r="R19" s="22">
        <v>4</v>
      </c>
      <c r="S19" s="22">
        <v>1</v>
      </c>
      <c r="T19" s="22">
        <v>2</v>
      </c>
      <c r="U19" s="22">
        <v>1</v>
      </c>
      <c r="V19" s="22">
        <v>158</v>
      </c>
      <c r="W19" s="22">
        <v>144</v>
      </c>
      <c r="X19" s="1">
        <f t="shared" si="0"/>
        <v>2.7294882209585705</v>
      </c>
      <c r="Y19" s="5">
        <f t="shared" si="1"/>
        <v>0.91139240506329111</v>
      </c>
      <c r="Z19" s="22">
        <v>0</v>
      </c>
      <c r="AA19" s="22">
        <v>0</v>
      </c>
      <c r="AB19" s="22">
        <v>0</v>
      </c>
      <c r="AC19" s="24">
        <v>307.75</v>
      </c>
      <c r="AD19" s="22">
        <v>0</v>
      </c>
      <c r="AE19" s="22">
        <v>0</v>
      </c>
      <c r="AF19" s="22">
        <v>0</v>
      </c>
      <c r="AG19">
        <v>11</v>
      </c>
      <c r="AH19">
        <v>114</v>
      </c>
      <c r="AI19">
        <v>239</v>
      </c>
      <c r="AJ19">
        <v>3</v>
      </c>
      <c r="AK19">
        <v>0</v>
      </c>
      <c r="AL19">
        <v>0</v>
      </c>
      <c r="AM19" s="11">
        <f t="shared" si="2"/>
        <v>0.91200000000000003</v>
      </c>
      <c r="AN19" s="1">
        <f t="shared" si="3"/>
        <v>2.7615062761506279</v>
      </c>
      <c r="AO19" s="25">
        <f t="shared" si="4"/>
        <v>0.75</v>
      </c>
      <c r="AP19" s="4">
        <v>3</v>
      </c>
      <c r="AQ19" s="4">
        <v>3</v>
      </c>
      <c r="AR19" s="4">
        <v>30</v>
      </c>
      <c r="AS19" s="6">
        <v>69</v>
      </c>
      <c r="AT19" s="1">
        <f t="shared" si="5"/>
        <v>2.6086956521739131</v>
      </c>
      <c r="AU19" s="11">
        <f t="shared" si="6"/>
        <v>0.90909090909090906</v>
      </c>
      <c r="AV19">
        <v>0.61799999999999999</v>
      </c>
      <c r="AW19" s="6">
        <v>54</v>
      </c>
      <c r="AX19" s="7">
        <v>0.18</v>
      </c>
      <c r="AY19">
        <v>5.0999999999999996</v>
      </c>
      <c r="AZ19" s="24">
        <v>0.30000000000000004</v>
      </c>
      <c r="BA19" s="24">
        <v>-0.1</v>
      </c>
      <c r="BB19" s="24">
        <v>0</v>
      </c>
      <c r="BC19" s="24">
        <v>0.30000000000000004</v>
      </c>
      <c r="BD19" s="3">
        <f t="shared" si="7"/>
        <v>0.25676046671242286</v>
      </c>
      <c r="BE19" s="26">
        <v>0.9</v>
      </c>
      <c r="BF19" s="27">
        <v>0.15</v>
      </c>
      <c r="BG19" s="22">
        <v>133</v>
      </c>
      <c r="BH19" s="22">
        <v>120</v>
      </c>
      <c r="BI19" s="5">
        <f t="shared" si="8"/>
        <v>0.90225563909774431</v>
      </c>
      <c r="BJ19" s="22">
        <v>23</v>
      </c>
      <c r="BK19" s="22">
        <v>22</v>
      </c>
      <c r="BL19" s="5">
        <f t="shared" si="9"/>
        <v>0.95652173913043481</v>
      </c>
      <c r="BM19" s="22">
        <v>2</v>
      </c>
      <c r="BN19" s="22">
        <v>2</v>
      </c>
      <c r="BO19" s="5">
        <f t="shared" si="10"/>
        <v>1</v>
      </c>
      <c r="BP19" s="22">
        <v>1</v>
      </c>
      <c r="BQ19" s="22">
        <v>7</v>
      </c>
      <c r="BR19" s="22">
        <v>1</v>
      </c>
      <c r="BS19" s="5">
        <f t="shared" si="11"/>
        <v>0.85714285714285721</v>
      </c>
      <c r="BT19"/>
      <c r="BU19"/>
      <c r="BV19"/>
      <c r="BW19"/>
      <c r="BX19"/>
      <c r="BY19"/>
      <c r="BZ19"/>
      <c r="CA19"/>
      <c r="CB19"/>
      <c r="CC19"/>
      <c r="CD19"/>
      <c r="CE19"/>
      <c r="CF19" s="5" t="str">
        <f t="shared" si="12"/>
        <v/>
      </c>
      <c r="CG19">
        <v>69</v>
      </c>
      <c r="CH19">
        <v>1</v>
      </c>
      <c r="CI19">
        <v>35</v>
      </c>
      <c r="CJ19">
        <v>5</v>
      </c>
      <c r="CK19">
        <v>40</v>
      </c>
      <c r="CL19">
        <v>8</v>
      </c>
      <c r="CM19" s="5">
        <v>0.9225000000000001</v>
      </c>
      <c r="CN19" s="9">
        <v>8.4355751899999998E-2</v>
      </c>
      <c r="CO19" s="10">
        <v>1.75</v>
      </c>
      <c r="CP19" s="11">
        <f t="shared" si="13"/>
        <v>-4.2518430367088911E-3</v>
      </c>
    </row>
    <row r="20" spans="1:97" x14ac:dyDescent="0.25">
      <c r="A20" s="22" t="s">
        <v>205</v>
      </c>
      <c r="B20" s="22" t="s">
        <v>206</v>
      </c>
      <c r="C20" s="22" t="s">
        <v>207</v>
      </c>
      <c r="D20" s="22" t="s">
        <v>100</v>
      </c>
      <c r="E20" s="22">
        <v>75</v>
      </c>
      <c r="F20" s="22">
        <v>200</v>
      </c>
      <c r="G20" s="22" t="s">
        <v>101</v>
      </c>
      <c r="H20" s="22" t="s">
        <v>102</v>
      </c>
      <c r="I20" s="22">
        <v>2012</v>
      </c>
      <c r="J20" s="22">
        <v>3</v>
      </c>
      <c r="K20" s="22">
        <v>76</v>
      </c>
      <c r="L20" s="22">
        <v>20</v>
      </c>
      <c r="M20" t="s">
        <v>208</v>
      </c>
      <c r="N20" t="s">
        <v>209</v>
      </c>
      <c r="O20" t="s">
        <v>119</v>
      </c>
      <c r="P20" s="23" t="s">
        <v>119</v>
      </c>
      <c r="Q20" s="22">
        <v>1</v>
      </c>
      <c r="R20" s="22">
        <v>0</v>
      </c>
      <c r="S20" s="22">
        <v>0</v>
      </c>
      <c r="T20" s="22">
        <v>0</v>
      </c>
      <c r="U20" s="22">
        <v>0</v>
      </c>
      <c r="V20" s="22">
        <v>10</v>
      </c>
      <c r="W20" s="22">
        <v>10</v>
      </c>
      <c r="X20" s="1">
        <f t="shared" si="0"/>
        <v>0</v>
      </c>
      <c r="Y20" s="5">
        <f t="shared" si="1"/>
        <v>1</v>
      </c>
      <c r="Z20" s="22">
        <v>0</v>
      </c>
      <c r="AA20" s="22">
        <v>0</v>
      </c>
      <c r="AB20" s="22">
        <v>0</v>
      </c>
      <c r="AC20" s="24">
        <v>22.866666666699999</v>
      </c>
      <c r="AD20" s="22">
        <v>0</v>
      </c>
      <c r="AE20" s="22">
        <v>0</v>
      </c>
      <c r="AF20" s="22">
        <v>0</v>
      </c>
      <c r="AG20"/>
      <c r="AH20"/>
      <c r="AI20"/>
      <c r="AJ20"/>
      <c r="AK20"/>
      <c r="AL20"/>
      <c r="AM20" s="11">
        <f t="shared" si="2"/>
        <v>0</v>
      </c>
      <c r="AN20" s="1">
        <f t="shared" si="3"/>
        <v>0</v>
      </c>
      <c r="AO20" s="25">
        <f t="shared" si="4"/>
        <v>0</v>
      </c>
      <c r="AP20" s="4">
        <v>1</v>
      </c>
      <c r="AQ20" s="4">
        <v>0</v>
      </c>
      <c r="AR20" s="4">
        <v>10</v>
      </c>
      <c r="AS20" s="6">
        <v>23</v>
      </c>
      <c r="AT20" s="1">
        <f t="shared" si="5"/>
        <v>0</v>
      </c>
      <c r="AU20" s="11">
        <f t="shared" si="6"/>
        <v>1</v>
      </c>
      <c r="AV20">
        <v>0.8</v>
      </c>
      <c r="AW20" s="6">
        <v>24</v>
      </c>
      <c r="AX20" s="7">
        <v>0.10300000000000001</v>
      </c>
      <c r="AY20">
        <v>0.4</v>
      </c>
      <c r="AZ20" s="24">
        <v>0.8</v>
      </c>
      <c r="BA20" s="24">
        <v>0</v>
      </c>
      <c r="BB20" s="24">
        <v>0</v>
      </c>
      <c r="BC20" s="24">
        <v>0.8</v>
      </c>
      <c r="BD20" s="3">
        <f t="shared" si="7"/>
        <v>0.73184625943719972</v>
      </c>
      <c r="BE20" s="26">
        <v>0.2</v>
      </c>
      <c r="BF20" s="27">
        <v>0.71</v>
      </c>
      <c r="BG20" s="22">
        <v>8</v>
      </c>
      <c r="BH20" s="22">
        <v>8</v>
      </c>
      <c r="BI20" s="5">
        <f t="shared" si="8"/>
        <v>1</v>
      </c>
      <c r="BJ20" s="22">
        <v>0</v>
      </c>
      <c r="BK20" s="22">
        <v>0</v>
      </c>
      <c r="BL20" s="5" t="str">
        <f t="shared" si="9"/>
        <v/>
      </c>
      <c r="BM20" s="22">
        <v>2</v>
      </c>
      <c r="BN20" s="22">
        <v>2</v>
      </c>
      <c r="BO20" s="5">
        <f t="shared" si="10"/>
        <v>1</v>
      </c>
      <c r="BP20" s="22">
        <v>0</v>
      </c>
      <c r="BQ20" s="22">
        <v>0</v>
      </c>
      <c r="BR20" s="22">
        <v>0</v>
      </c>
      <c r="BS20" s="5" t="str">
        <f t="shared" si="11"/>
        <v/>
      </c>
      <c r="BT20"/>
      <c r="BU20"/>
      <c r="BV20"/>
      <c r="BW20"/>
      <c r="BX20"/>
      <c r="BY20"/>
      <c r="BZ20"/>
      <c r="CA20"/>
      <c r="CB20"/>
      <c r="CC20"/>
      <c r="CD20"/>
      <c r="CE20"/>
      <c r="CF20" s="5" t="str">
        <f t="shared" si="12"/>
        <v/>
      </c>
      <c r="CG20">
        <v>4</v>
      </c>
      <c r="CH20">
        <v>0</v>
      </c>
      <c r="CI20">
        <v>4</v>
      </c>
      <c r="CJ20">
        <v>0</v>
      </c>
      <c r="CK20">
        <v>2</v>
      </c>
      <c r="CL20">
        <v>0</v>
      </c>
      <c r="CM20" s="5">
        <v>1</v>
      </c>
      <c r="CN20" s="9">
        <v>9.1828793800000003E-2</v>
      </c>
      <c r="CP20" s="11">
        <f t="shared" si="13"/>
        <v>9.1828793799999975E-2</v>
      </c>
    </row>
    <row r="21" spans="1:97" x14ac:dyDescent="0.25">
      <c r="A21" s="22" t="s">
        <v>210</v>
      </c>
      <c r="B21" s="22" t="s">
        <v>175</v>
      </c>
      <c r="C21" s="22" t="s">
        <v>176</v>
      </c>
      <c r="D21" s="22" t="s">
        <v>100</v>
      </c>
      <c r="E21" s="22">
        <v>78</v>
      </c>
      <c r="F21" s="22">
        <v>210</v>
      </c>
      <c r="G21" s="22" t="s">
        <v>101</v>
      </c>
      <c r="H21" s="28"/>
      <c r="I21" s="22">
        <v>2004</v>
      </c>
      <c r="J21" s="22">
        <v>1</v>
      </c>
      <c r="K21" s="22">
        <v>14</v>
      </c>
      <c r="L21" s="22">
        <v>28</v>
      </c>
      <c r="M21" t="s">
        <v>211</v>
      </c>
      <c r="N21" t="s">
        <v>212</v>
      </c>
      <c r="O21" t="s">
        <v>28</v>
      </c>
      <c r="P21" s="23" t="s">
        <v>213</v>
      </c>
      <c r="Q21" s="22">
        <v>58</v>
      </c>
      <c r="R21" s="22">
        <v>55</v>
      </c>
      <c r="S21" s="22">
        <v>36</v>
      </c>
      <c r="T21" s="22">
        <v>14</v>
      </c>
      <c r="U21" s="22">
        <v>4</v>
      </c>
      <c r="V21" s="22">
        <v>1625</v>
      </c>
      <c r="W21" s="22">
        <v>1510</v>
      </c>
      <c r="X21" s="1">
        <f t="shared" si="0"/>
        <v>2.0731927167838471</v>
      </c>
      <c r="Y21" s="5">
        <f t="shared" si="1"/>
        <v>0.92923076923076919</v>
      </c>
      <c r="Z21" s="22">
        <v>0</v>
      </c>
      <c r="AA21" s="22">
        <v>2</v>
      </c>
      <c r="AB21" s="22">
        <v>2</v>
      </c>
      <c r="AC21" s="24">
        <v>3328.2</v>
      </c>
      <c r="AD21" s="22">
        <v>6</v>
      </c>
      <c r="AE21" s="22">
        <v>0</v>
      </c>
      <c r="AF21" s="22">
        <v>0</v>
      </c>
      <c r="AG21">
        <v>110</v>
      </c>
      <c r="AH21">
        <v>1461</v>
      </c>
      <c r="AI21">
        <v>3257</v>
      </c>
      <c r="AJ21">
        <v>37</v>
      </c>
      <c r="AK21">
        <v>4</v>
      </c>
      <c r="AL21">
        <v>3</v>
      </c>
      <c r="AM21" s="11">
        <f t="shared" si="2"/>
        <v>0.92998090388287713</v>
      </c>
      <c r="AN21" s="1">
        <f t="shared" si="3"/>
        <v>2.026404666871354</v>
      </c>
      <c r="AO21" s="25">
        <f t="shared" si="4"/>
        <v>0.67272727272727273</v>
      </c>
      <c r="AP21" s="4">
        <v>3</v>
      </c>
      <c r="AQ21" s="4">
        <v>5</v>
      </c>
      <c r="AR21" s="4">
        <v>49</v>
      </c>
      <c r="AS21" s="6">
        <v>71</v>
      </c>
      <c r="AT21" s="1">
        <f t="shared" si="5"/>
        <v>4.2253521126760569</v>
      </c>
      <c r="AU21" s="11">
        <f t="shared" si="6"/>
        <v>0.90740740740740744</v>
      </c>
      <c r="AV21">
        <v>1.6</v>
      </c>
      <c r="AW21" s="6">
        <v>186</v>
      </c>
      <c r="AX21" s="7">
        <v>0.8</v>
      </c>
      <c r="AY21">
        <v>55.5</v>
      </c>
      <c r="AZ21" s="24">
        <v>27</v>
      </c>
      <c r="BA21" s="24">
        <v>0.2</v>
      </c>
      <c r="BB21" s="24">
        <v>0.7</v>
      </c>
      <c r="BC21" s="24">
        <v>27.9</v>
      </c>
      <c r="BD21" s="3">
        <f t="shared" si="7"/>
        <v>27.368085106382978</v>
      </c>
      <c r="BE21" s="26">
        <v>12.6</v>
      </c>
      <c r="BF21" s="27">
        <v>20.38</v>
      </c>
      <c r="BG21" s="22">
        <v>1319</v>
      </c>
      <c r="BH21" s="22">
        <v>1232</v>
      </c>
      <c r="BI21" s="5">
        <f t="shared" si="8"/>
        <v>0.93404094010614103</v>
      </c>
      <c r="BJ21" s="22">
        <v>275</v>
      </c>
      <c r="BK21" s="22">
        <v>248</v>
      </c>
      <c r="BL21" s="5">
        <f t="shared" si="9"/>
        <v>0.90181818181818185</v>
      </c>
      <c r="BM21" s="22">
        <v>31</v>
      </c>
      <c r="BN21" s="22">
        <v>30</v>
      </c>
      <c r="BO21" s="5">
        <f t="shared" si="10"/>
        <v>0.967741935483871</v>
      </c>
      <c r="BP21" s="22">
        <v>13</v>
      </c>
      <c r="BQ21" s="22">
        <v>30</v>
      </c>
      <c r="BR21" s="22">
        <v>1</v>
      </c>
      <c r="BS21" s="5">
        <f t="shared" si="11"/>
        <v>0.96666666666666667</v>
      </c>
      <c r="BT21" s="22">
        <v>2</v>
      </c>
      <c r="BU21" s="22">
        <v>2</v>
      </c>
      <c r="BV21" s="22">
        <v>19</v>
      </c>
      <c r="BW21" s="22">
        <v>7</v>
      </c>
      <c r="BX21" s="22">
        <v>2</v>
      </c>
      <c r="BY21" s="22">
        <v>1</v>
      </c>
      <c r="BZ21" s="22">
        <v>10</v>
      </c>
      <c r="CA21" s="22">
        <v>2</v>
      </c>
      <c r="CB21" s="22">
        <v>4</v>
      </c>
      <c r="CC21" s="22">
        <v>3</v>
      </c>
      <c r="CD21" s="22">
        <v>29</v>
      </c>
      <c r="CE21" s="22">
        <v>9</v>
      </c>
      <c r="CF21" s="5">
        <f t="shared" si="12"/>
        <v>0.68965517241379315</v>
      </c>
      <c r="CG21">
        <v>757</v>
      </c>
      <c r="CH21">
        <v>19</v>
      </c>
      <c r="CI21">
        <v>391</v>
      </c>
      <c r="CJ21">
        <v>32</v>
      </c>
      <c r="CK21">
        <v>362</v>
      </c>
      <c r="CL21">
        <v>64</v>
      </c>
      <c r="CM21" s="5">
        <v>0.93290000000000006</v>
      </c>
      <c r="CN21" s="9">
        <v>8.5833890199999999E-2</v>
      </c>
      <c r="CO21" s="10">
        <v>2.8909090909000001</v>
      </c>
      <c r="CP21" s="11">
        <f t="shared" si="13"/>
        <v>1.5064659430769178E-2</v>
      </c>
    </row>
    <row r="22" spans="1:97" x14ac:dyDescent="0.25">
      <c r="A22" s="22" t="s">
        <v>214</v>
      </c>
      <c r="B22" s="22" t="s">
        <v>215</v>
      </c>
      <c r="C22" s="22" t="s">
        <v>216</v>
      </c>
      <c r="D22" s="22" t="s">
        <v>100</v>
      </c>
      <c r="E22" s="22">
        <v>74</v>
      </c>
      <c r="F22" s="22">
        <v>209</v>
      </c>
      <c r="G22" s="22" t="s">
        <v>101</v>
      </c>
      <c r="H22" s="28"/>
      <c r="I22" s="22">
        <v>2003</v>
      </c>
      <c r="J22" s="22">
        <v>9</v>
      </c>
      <c r="K22" s="22">
        <v>291</v>
      </c>
      <c r="L22" s="22">
        <v>29</v>
      </c>
      <c r="M22" t="s">
        <v>217</v>
      </c>
      <c r="N22" t="s">
        <v>218</v>
      </c>
      <c r="O22" t="s">
        <v>105</v>
      </c>
      <c r="P22" s="23" t="s">
        <v>105</v>
      </c>
      <c r="Q22" s="22">
        <v>46</v>
      </c>
      <c r="R22" s="22">
        <v>45</v>
      </c>
      <c r="S22" s="22">
        <v>26</v>
      </c>
      <c r="T22" s="22">
        <v>14</v>
      </c>
      <c r="U22" s="22">
        <v>3</v>
      </c>
      <c r="V22" s="22">
        <v>1150</v>
      </c>
      <c r="W22" s="22">
        <v>1054</v>
      </c>
      <c r="X22" s="1">
        <f t="shared" si="0"/>
        <v>2.2625500824888052</v>
      </c>
      <c r="Y22" s="5">
        <f t="shared" si="1"/>
        <v>0.91652173913043478</v>
      </c>
      <c r="Z22" s="22">
        <v>0</v>
      </c>
      <c r="AA22" s="22">
        <v>3</v>
      </c>
      <c r="AB22" s="22">
        <v>0</v>
      </c>
      <c r="AC22" s="24">
        <v>2545.8000000000002</v>
      </c>
      <c r="AD22" s="22">
        <v>5</v>
      </c>
      <c r="AE22" s="22">
        <v>1</v>
      </c>
      <c r="AF22" s="22">
        <v>0</v>
      </c>
      <c r="AG22">
        <v>95</v>
      </c>
      <c r="AH22">
        <v>1049</v>
      </c>
      <c r="AI22">
        <v>2539</v>
      </c>
      <c r="AJ22">
        <v>26</v>
      </c>
      <c r="AK22">
        <v>8</v>
      </c>
      <c r="AL22">
        <v>5</v>
      </c>
      <c r="AM22" s="11">
        <f t="shared" si="2"/>
        <v>0.91695804195804198</v>
      </c>
      <c r="AN22" s="1">
        <f t="shared" si="3"/>
        <v>2.2449783379283184</v>
      </c>
      <c r="AO22" s="25">
        <f t="shared" si="4"/>
        <v>0.57777777777777772</v>
      </c>
      <c r="AP22" s="4">
        <v>1</v>
      </c>
      <c r="AQ22" s="4">
        <v>1</v>
      </c>
      <c r="AR22" s="4">
        <v>5</v>
      </c>
      <c r="AS22" s="6">
        <v>7</v>
      </c>
      <c r="AT22" s="1">
        <f t="shared" si="5"/>
        <v>8.5714285714285712</v>
      </c>
      <c r="AU22" s="11">
        <f t="shared" si="6"/>
        <v>0.83333333333333337</v>
      </c>
      <c r="AV22">
        <v>2.5</v>
      </c>
      <c r="AW22" s="6">
        <v>186</v>
      </c>
      <c r="AX22" s="7">
        <v>2.5</v>
      </c>
      <c r="AY22">
        <v>42.4</v>
      </c>
      <c r="AZ22" s="24">
        <v>7.4</v>
      </c>
      <c r="BA22" s="24">
        <v>0.9</v>
      </c>
      <c r="BB22" s="24">
        <v>0.7</v>
      </c>
      <c r="BC22" s="24">
        <v>9.1</v>
      </c>
      <c r="BD22" s="3">
        <f t="shared" si="7"/>
        <v>4.951063829787234</v>
      </c>
      <c r="BE22" s="26">
        <v>7.2</v>
      </c>
      <c r="BF22" s="27">
        <v>2.83</v>
      </c>
      <c r="BG22" s="22">
        <v>958</v>
      </c>
      <c r="BH22" s="22">
        <v>886</v>
      </c>
      <c r="BI22" s="5">
        <f t="shared" si="8"/>
        <v>0.92484342379958251</v>
      </c>
      <c r="BJ22" s="22">
        <v>160</v>
      </c>
      <c r="BK22" s="22">
        <v>141</v>
      </c>
      <c r="BL22" s="5">
        <f t="shared" si="9"/>
        <v>0.88124999999999998</v>
      </c>
      <c r="BM22" s="22">
        <v>32</v>
      </c>
      <c r="BN22" s="22">
        <v>27</v>
      </c>
      <c r="BO22" s="5">
        <f t="shared" si="10"/>
        <v>0.84375</v>
      </c>
      <c r="BP22" s="22">
        <v>14</v>
      </c>
      <c r="BQ22" s="22">
        <v>28</v>
      </c>
      <c r="BR22" s="22">
        <v>1</v>
      </c>
      <c r="BS22" s="5">
        <f t="shared" si="11"/>
        <v>0.9642857142857143</v>
      </c>
      <c r="BT22" s="22">
        <v>3</v>
      </c>
      <c r="BU22" s="22">
        <v>0</v>
      </c>
      <c r="BV22" s="22">
        <v>9</v>
      </c>
      <c r="BW22" s="22">
        <v>1</v>
      </c>
      <c r="BX22" s="22">
        <v>3</v>
      </c>
      <c r="BY22" s="22">
        <v>2</v>
      </c>
      <c r="BZ22" s="22">
        <v>17</v>
      </c>
      <c r="CA22" s="22">
        <v>6</v>
      </c>
      <c r="CB22" s="22">
        <v>6</v>
      </c>
      <c r="CC22" s="22">
        <v>2</v>
      </c>
      <c r="CD22" s="22">
        <v>26</v>
      </c>
      <c r="CE22" s="22">
        <v>7</v>
      </c>
      <c r="CF22" s="5">
        <f t="shared" si="12"/>
        <v>0.73076923076923084</v>
      </c>
      <c r="CG22">
        <v>501</v>
      </c>
      <c r="CH22">
        <v>18</v>
      </c>
      <c r="CI22">
        <v>323</v>
      </c>
      <c r="CJ22">
        <v>21</v>
      </c>
      <c r="CK22">
        <v>230</v>
      </c>
      <c r="CL22">
        <v>57</v>
      </c>
      <c r="CM22" s="5">
        <v>0.9194</v>
      </c>
      <c r="CN22" s="9">
        <v>8.6881519200000007E-2</v>
      </c>
      <c r="CO22" s="10">
        <v>3.0222222221999999</v>
      </c>
      <c r="CP22" s="11">
        <f t="shared" si="13"/>
        <v>3.4032583304347552E-3</v>
      </c>
      <c r="CQ22" s="29">
        <v>14</v>
      </c>
      <c r="CR22" s="29" t="s">
        <v>219</v>
      </c>
      <c r="CS22">
        <v>427</v>
      </c>
    </row>
    <row r="23" spans="1:97" x14ac:dyDescent="0.25">
      <c r="A23" s="22" t="s">
        <v>220</v>
      </c>
      <c r="B23" s="22" t="s">
        <v>221</v>
      </c>
      <c r="C23" s="22" t="s">
        <v>176</v>
      </c>
      <c r="D23" s="22" t="s">
        <v>100</v>
      </c>
      <c r="E23" s="22">
        <v>73</v>
      </c>
      <c r="F23" s="22">
        <v>195</v>
      </c>
      <c r="G23" s="22" t="s">
        <v>101</v>
      </c>
      <c r="H23" s="28"/>
      <c r="I23" s="22">
        <v>2000</v>
      </c>
      <c r="J23" s="22">
        <v>2</v>
      </c>
      <c r="K23" s="22">
        <v>60</v>
      </c>
      <c r="L23" s="22">
        <v>34</v>
      </c>
      <c r="M23" t="s">
        <v>222</v>
      </c>
      <c r="N23" t="s">
        <v>223</v>
      </c>
      <c r="O23" t="s">
        <v>224</v>
      </c>
      <c r="P23" s="23" t="s">
        <v>224</v>
      </c>
      <c r="Q23" s="22">
        <v>8</v>
      </c>
      <c r="R23" s="22">
        <v>8</v>
      </c>
      <c r="S23" s="22">
        <v>4</v>
      </c>
      <c r="T23" s="22">
        <v>3</v>
      </c>
      <c r="U23" s="22">
        <v>1</v>
      </c>
      <c r="V23" s="22">
        <v>221</v>
      </c>
      <c r="W23" s="22">
        <v>202</v>
      </c>
      <c r="X23" s="1">
        <f t="shared" si="0"/>
        <v>2.3434288063586171</v>
      </c>
      <c r="Y23" s="5">
        <f t="shared" si="1"/>
        <v>0.91402714932126694</v>
      </c>
      <c r="Z23" s="22">
        <v>0</v>
      </c>
      <c r="AA23" s="22">
        <v>0</v>
      </c>
      <c r="AB23" s="22">
        <v>0</v>
      </c>
      <c r="AC23" s="24">
        <v>486.46666666670001</v>
      </c>
      <c r="AD23" s="22">
        <v>1</v>
      </c>
      <c r="AE23" s="22">
        <v>0</v>
      </c>
      <c r="AF23" s="22">
        <v>0</v>
      </c>
      <c r="AG23">
        <v>19</v>
      </c>
      <c r="AH23">
        <v>202</v>
      </c>
      <c r="AI23">
        <v>487</v>
      </c>
      <c r="AJ23">
        <v>4</v>
      </c>
      <c r="AK23">
        <v>0</v>
      </c>
      <c r="AL23">
        <v>0</v>
      </c>
      <c r="AM23" s="11">
        <f t="shared" si="2"/>
        <v>0.91402714932126694</v>
      </c>
      <c r="AN23" s="1">
        <f t="shared" si="3"/>
        <v>2.3408624229979469</v>
      </c>
      <c r="AO23" s="25">
        <f t="shared" si="4"/>
        <v>0.5</v>
      </c>
      <c r="AP23" s="4">
        <v>0</v>
      </c>
      <c r="AQ23" s="4">
        <v>0</v>
      </c>
      <c r="AR23" s="4">
        <v>0</v>
      </c>
      <c r="AS23" s="6">
        <v>0</v>
      </c>
      <c r="AT23" s="1">
        <f t="shared" si="5"/>
        <v>0</v>
      </c>
      <c r="AU23" s="11">
        <f t="shared" si="6"/>
        <v>0</v>
      </c>
      <c r="AV23">
        <v>0.9</v>
      </c>
      <c r="AW23" s="6">
        <v>39</v>
      </c>
      <c r="AX23" s="7">
        <v>0.189</v>
      </c>
      <c r="AY23">
        <v>8.1</v>
      </c>
      <c r="AZ23" s="24">
        <v>0.9</v>
      </c>
      <c r="BA23" s="24">
        <v>0.2</v>
      </c>
      <c r="BB23" s="24">
        <v>0.7</v>
      </c>
      <c r="BC23" s="24">
        <v>1.8</v>
      </c>
      <c r="BD23" s="3">
        <f t="shared" si="7"/>
        <v>1.6432395332875773</v>
      </c>
      <c r="BE23" s="26">
        <v>1.3</v>
      </c>
      <c r="BF23" s="27">
        <v>0.01</v>
      </c>
      <c r="BG23" s="22">
        <v>187</v>
      </c>
      <c r="BH23" s="22">
        <v>172</v>
      </c>
      <c r="BI23" s="5">
        <f t="shared" si="8"/>
        <v>0.9197860962566845</v>
      </c>
      <c r="BJ23" s="22">
        <v>29</v>
      </c>
      <c r="BK23" s="22">
        <v>26</v>
      </c>
      <c r="BL23" s="5">
        <f t="shared" si="9"/>
        <v>0.89655172413793105</v>
      </c>
      <c r="BM23" s="22">
        <v>5</v>
      </c>
      <c r="BN23" s="22">
        <v>4</v>
      </c>
      <c r="BO23" s="5">
        <f t="shared" si="10"/>
        <v>0.8</v>
      </c>
      <c r="BP23" s="22">
        <v>2</v>
      </c>
      <c r="BQ23" s="22">
        <v>4</v>
      </c>
      <c r="BR23" s="22">
        <v>0</v>
      </c>
      <c r="BS23" s="5">
        <f t="shared" si="11"/>
        <v>1</v>
      </c>
      <c r="BT23" s="22">
        <v>1</v>
      </c>
      <c r="BU23" s="22">
        <v>1</v>
      </c>
      <c r="BV23" s="22">
        <v>6</v>
      </c>
      <c r="BW23" s="22">
        <v>1</v>
      </c>
      <c r="BX23" s="22">
        <v>0</v>
      </c>
      <c r="BY23" s="22">
        <v>0</v>
      </c>
      <c r="BZ23" s="22">
        <v>0</v>
      </c>
      <c r="CA23" s="22">
        <v>0</v>
      </c>
      <c r="CB23" s="22">
        <v>1</v>
      </c>
      <c r="CC23" s="22">
        <v>1</v>
      </c>
      <c r="CD23" s="22">
        <v>6</v>
      </c>
      <c r="CE23" s="22">
        <v>1</v>
      </c>
      <c r="CF23" s="5">
        <f t="shared" si="12"/>
        <v>0.83333333333333337</v>
      </c>
      <c r="CG23">
        <v>102</v>
      </c>
      <c r="CH23">
        <v>9</v>
      </c>
      <c r="CI23">
        <v>52</v>
      </c>
      <c r="CJ23">
        <v>3</v>
      </c>
      <c r="CK23">
        <v>48</v>
      </c>
      <c r="CL23">
        <v>7</v>
      </c>
      <c r="CM23" s="5">
        <v>0.91410000000000002</v>
      </c>
      <c r="CN23" s="9">
        <v>8.6908775199999996E-2</v>
      </c>
      <c r="CO23" s="10">
        <v>2.625</v>
      </c>
      <c r="CP23" s="11">
        <f t="shared" si="13"/>
        <v>9.359245212668954E-4</v>
      </c>
    </row>
    <row r="24" spans="1:97" x14ac:dyDescent="0.25">
      <c r="A24" s="22" t="s">
        <v>225</v>
      </c>
      <c r="B24" s="22" t="s">
        <v>226</v>
      </c>
      <c r="C24" s="22" t="s">
        <v>216</v>
      </c>
      <c r="D24" s="22" t="s">
        <v>100</v>
      </c>
      <c r="E24" s="22">
        <v>74</v>
      </c>
      <c r="F24" s="22">
        <v>196</v>
      </c>
      <c r="G24" s="22" t="s">
        <v>101</v>
      </c>
      <c r="H24" s="28"/>
      <c r="I24" s="22">
        <v>2001</v>
      </c>
      <c r="J24" s="22">
        <v>4</v>
      </c>
      <c r="K24" s="22">
        <v>99</v>
      </c>
      <c r="L24" s="22">
        <v>32</v>
      </c>
      <c r="M24" t="s">
        <v>227</v>
      </c>
      <c r="N24" t="s">
        <v>228</v>
      </c>
      <c r="O24" t="s">
        <v>229</v>
      </c>
      <c r="P24" s="23" t="s">
        <v>229</v>
      </c>
      <c r="Q24" s="22">
        <v>31</v>
      </c>
      <c r="R24" s="22">
        <v>25</v>
      </c>
      <c r="S24" s="22">
        <v>10</v>
      </c>
      <c r="T24" s="22">
        <v>11</v>
      </c>
      <c r="U24" s="22">
        <v>7</v>
      </c>
      <c r="V24" s="22">
        <v>758</v>
      </c>
      <c r="W24" s="22">
        <v>678</v>
      </c>
      <c r="X24" s="1">
        <f t="shared" si="0"/>
        <v>3.0582663452654621</v>
      </c>
      <c r="Y24" s="5">
        <f t="shared" si="1"/>
        <v>0.89445910290237463</v>
      </c>
      <c r="Z24" s="22">
        <v>0</v>
      </c>
      <c r="AA24" s="22">
        <v>0</v>
      </c>
      <c r="AB24" s="22">
        <v>4</v>
      </c>
      <c r="AC24" s="24">
        <v>1569.5166666667001</v>
      </c>
      <c r="AD24" s="22">
        <v>0</v>
      </c>
      <c r="AE24" s="22">
        <v>0</v>
      </c>
      <c r="AF24" s="22">
        <v>0</v>
      </c>
      <c r="AG24">
        <v>70</v>
      </c>
      <c r="AH24">
        <v>624</v>
      </c>
      <c r="AI24">
        <v>1391</v>
      </c>
      <c r="AJ24">
        <v>13</v>
      </c>
      <c r="AK24">
        <v>6</v>
      </c>
      <c r="AL24">
        <v>3</v>
      </c>
      <c r="AM24" s="11">
        <f t="shared" si="2"/>
        <v>0.89913544668587897</v>
      </c>
      <c r="AN24" s="1">
        <f t="shared" si="3"/>
        <v>3.0194104960460102</v>
      </c>
      <c r="AO24" s="25">
        <f t="shared" si="4"/>
        <v>0.52</v>
      </c>
      <c r="AP24" s="4">
        <v>6</v>
      </c>
      <c r="AQ24" s="4">
        <v>10</v>
      </c>
      <c r="AR24" s="4">
        <v>54</v>
      </c>
      <c r="AS24" s="6">
        <v>179</v>
      </c>
      <c r="AT24" s="1">
        <f t="shared" si="5"/>
        <v>3.3519553072625694</v>
      </c>
      <c r="AU24" s="11">
        <f t="shared" si="6"/>
        <v>0.84375</v>
      </c>
      <c r="AV24">
        <v>1</v>
      </c>
      <c r="AW24" s="6">
        <v>186</v>
      </c>
      <c r="AX24" s="7">
        <v>1</v>
      </c>
      <c r="AY24">
        <v>26.2</v>
      </c>
      <c r="AZ24" s="24">
        <v>-9.3000000000000007</v>
      </c>
      <c r="BA24" s="24">
        <v>0.1</v>
      </c>
      <c r="BB24" s="24">
        <v>-1.6</v>
      </c>
      <c r="BC24" s="24">
        <v>-10.8</v>
      </c>
      <c r="BD24" s="3">
        <f t="shared" si="7"/>
        <v>-11.75744680851064</v>
      </c>
      <c r="BE24" s="26">
        <v>2.7</v>
      </c>
      <c r="BF24" s="27">
        <v>-15.85</v>
      </c>
      <c r="BG24" s="22">
        <v>610</v>
      </c>
      <c r="BH24" s="22">
        <v>557</v>
      </c>
      <c r="BI24" s="5">
        <f t="shared" si="8"/>
        <v>0.91311475409836063</v>
      </c>
      <c r="BJ24" s="22">
        <v>127</v>
      </c>
      <c r="BK24" s="22">
        <v>103</v>
      </c>
      <c r="BL24" s="5">
        <f t="shared" si="9"/>
        <v>0.8110236220472441</v>
      </c>
      <c r="BM24" s="22">
        <v>21</v>
      </c>
      <c r="BN24" s="22">
        <v>18</v>
      </c>
      <c r="BO24" s="5">
        <f t="shared" si="10"/>
        <v>0.8571428571428571</v>
      </c>
      <c r="BP24" s="22">
        <v>11</v>
      </c>
      <c r="BQ24" s="22">
        <v>19</v>
      </c>
      <c r="BR24" s="22">
        <v>3</v>
      </c>
      <c r="BS24" s="5">
        <f t="shared" si="11"/>
        <v>0.84210526315789469</v>
      </c>
      <c r="BT24" s="22">
        <v>0</v>
      </c>
      <c r="BU24" s="22">
        <v>2</v>
      </c>
      <c r="BV24" s="22">
        <v>8</v>
      </c>
      <c r="BW24" s="22">
        <v>3</v>
      </c>
      <c r="BX24" s="22">
        <v>0</v>
      </c>
      <c r="BY24" s="22">
        <v>2</v>
      </c>
      <c r="BZ24" s="22">
        <v>6</v>
      </c>
      <c r="CA24" s="22">
        <v>3</v>
      </c>
      <c r="CB24" s="22">
        <v>0</v>
      </c>
      <c r="CC24" s="22">
        <v>4</v>
      </c>
      <c r="CD24" s="22">
        <v>14</v>
      </c>
      <c r="CE24" s="22">
        <v>6</v>
      </c>
      <c r="CF24" s="5">
        <f t="shared" si="12"/>
        <v>0.5714285714285714</v>
      </c>
      <c r="CG24">
        <v>347</v>
      </c>
      <c r="CH24">
        <v>9</v>
      </c>
      <c r="CI24">
        <v>160</v>
      </c>
      <c r="CJ24">
        <v>23</v>
      </c>
      <c r="CK24">
        <v>171</v>
      </c>
      <c r="CL24">
        <v>48</v>
      </c>
      <c r="CM24" s="5">
        <v>0.90390000000000004</v>
      </c>
      <c r="CN24" s="9">
        <v>8.49888491E-2</v>
      </c>
      <c r="CO24" s="10">
        <v>2.76</v>
      </c>
      <c r="CP24" s="11">
        <f t="shared" si="13"/>
        <v>-2.0552047997625333E-2</v>
      </c>
      <c r="CQ24" s="29">
        <v>3</v>
      </c>
      <c r="CR24" s="29" t="s">
        <v>153</v>
      </c>
      <c r="CS24">
        <v>37</v>
      </c>
    </row>
    <row r="25" spans="1:97" x14ac:dyDescent="0.25">
      <c r="A25" s="22" t="s">
        <v>230</v>
      </c>
      <c r="B25" s="22" t="s">
        <v>231</v>
      </c>
      <c r="C25" s="28"/>
      <c r="D25" s="22" t="s">
        <v>232</v>
      </c>
      <c r="E25" s="22">
        <v>70</v>
      </c>
      <c r="F25" s="22">
        <v>166</v>
      </c>
      <c r="G25" s="22" t="s">
        <v>101</v>
      </c>
      <c r="H25" s="28"/>
      <c r="I25" s="22">
        <v>2006</v>
      </c>
      <c r="J25" s="22">
        <v>2</v>
      </c>
      <c r="K25" s="22">
        <v>46</v>
      </c>
      <c r="L25" s="22">
        <v>26</v>
      </c>
      <c r="M25" t="s">
        <v>233</v>
      </c>
      <c r="N25" t="s">
        <v>234</v>
      </c>
      <c r="O25" t="s">
        <v>235</v>
      </c>
      <c r="P25" s="23" t="s">
        <v>236</v>
      </c>
      <c r="Q25" s="22">
        <v>50</v>
      </c>
      <c r="R25" s="22">
        <v>44</v>
      </c>
      <c r="S25" s="22">
        <v>18</v>
      </c>
      <c r="T25" s="22">
        <v>26</v>
      </c>
      <c r="U25" s="22">
        <v>2</v>
      </c>
      <c r="V25" s="22">
        <v>1504</v>
      </c>
      <c r="W25" s="22">
        <v>1359</v>
      </c>
      <c r="X25" s="1">
        <f t="shared" si="0"/>
        <v>3.0702992659514399</v>
      </c>
      <c r="Y25" s="5">
        <f t="shared" si="1"/>
        <v>0.90359042553191493</v>
      </c>
      <c r="Z25" s="22">
        <v>0</v>
      </c>
      <c r="AA25" s="22">
        <v>0</v>
      </c>
      <c r="AB25" s="22">
        <v>0</v>
      </c>
      <c r="AC25" s="24">
        <v>2833.6</v>
      </c>
      <c r="AD25" s="22">
        <v>2</v>
      </c>
      <c r="AE25" s="22">
        <v>0</v>
      </c>
      <c r="AF25" s="22">
        <v>0</v>
      </c>
      <c r="AG25">
        <v>142</v>
      </c>
      <c r="AH25">
        <v>1287</v>
      </c>
      <c r="AI25">
        <v>2653</v>
      </c>
      <c r="AJ25">
        <v>20</v>
      </c>
      <c r="AK25">
        <v>7</v>
      </c>
      <c r="AL25">
        <v>0</v>
      </c>
      <c r="AM25" s="11">
        <f t="shared" si="2"/>
        <v>0.90062981105668305</v>
      </c>
      <c r="AN25" s="1">
        <f t="shared" si="3"/>
        <v>3.2114587259705991</v>
      </c>
      <c r="AO25" s="25">
        <f t="shared" si="4"/>
        <v>0.45454545454545453</v>
      </c>
      <c r="AP25" s="4">
        <v>6</v>
      </c>
      <c r="AQ25" s="4">
        <v>3</v>
      </c>
      <c r="AR25" s="4">
        <v>72</v>
      </c>
      <c r="AS25" s="6">
        <v>181</v>
      </c>
      <c r="AT25" s="1">
        <f t="shared" si="5"/>
        <v>0.99447513812154686</v>
      </c>
      <c r="AU25" s="11">
        <f t="shared" si="6"/>
        <v>0.96</v>
      </c>
      <c r="AV25">
        <v>2.5</v>
      </c>
      <c r="AW25" s="6">
        <v>186</v>
      </c>
      <c r="AX25" s="7">
        <v>1.25</v>
      </c>
      <c r="AY25">
        <v>47.3</v>
      </c>
      <c r="AZ25" s="24">
        <v>-7.8</v>
      </c>
      <c r="BA25" s="24">
        <v>-1</v>
      </c>
      <c r="BB25" s="24">
        <v>5.5</v>
      </c>
      <c r="BC25" s="24">
        <v>-3.3</v>
      </c>
      <c r="BD25" s="3">
        <f t="shared" si="7"/>
        <v>-4.7893617021276595</v>
      </c>
      <c r="BE25" s="26">
        <v>7</v>
      </c>
      <c r="BF25" s="27">
        <v>-17.399999999999999</v>
      </c>
      <c r="BG25" s="22">
        <v>1271</v>
      </c>
      <c r="BH25" s="22">
        <v>1163</v>
      </c>
      <c r="BI25" s="5">
        <f t="shared" si="8"/>
        <v>0.91502753737214793</v>
      </c>
      <c r="BJ25" s="22">
        <v>188</v>
      </c>
      <c r="BK25" s="22">
        <v>156</v>
      </c>
      <c r="BL25" s="5">
        <f t="shared" si="9"/>
        <v>0.82978723404255317</v>
      </c>
      <c r="BM25" s="22">
        <v>45</v>
      </c>
      <c r="BN25" s="22">
        <v>40</v>
      </c>
      <c r="BO25" s="5">
        <f t="shared" si="10"/>
        <v>0.88888888888888884</v>
      </c>
      <c r="BP25" s="22">
        <v>10</v>
      </c>
      <c r="BQ25" s="22">
        <v>23</v>
      </c>
      <c r="BR25" s="22">
        <v>2</v>
      </c>
      <c r="BS25" s="5">
        <f t="shared" si="11"/>
        <v>0.91304347826086962</v>
      </c>
      <c r="BT25" s="22">
        <v>3</v>
      </c>
      <c r="BU25" s="22">
        <v>0</v>
      </c>
      <c r="BV25" s="22">
        <v>8</v>
      </c>
      <c r="BW25" s="22">
        <v>0</v>
      </c>
      <c r="BX25" s="22">
        <v>3</v>
      </c>
      <c r="BY25" s="22">
        <v>0</v>
      </c>
      <c r="BZ25" s="22">
        <v>16</v>
      </c>
      <c r="CA25" s="22">
        <v>1</v>
      </c>
      <c r="CB25" s="22">
        <v>6</v>
      </c>
      <c r="CC25" s="22">
        <v>0</v>
      </c>
      <c r="CD25" s="22">
        <v>24</v>
      </c>
      <c r="CE25" s="22">
        <v>1</v>
      </c>
      <c r="CF25" s="5">
        <f t="shared" si="12"/>
        <v>0.95833333333333337</v>
      </c>
      <c r="CG25">
        <v>650</v>
      </c>
      <c r="CH25">
        <v>27</v>
      </c>
      <c r="CI25">
        <v>359</v>
      </c>
      <c r="CJ25">
        <v>33</v>
      </c>
      <c r="CK25">
        <v>350</v>
      </c>
      <c r="CL25">
        <v>85</v>
      </c>
      <c r="CM25" s="5">
        <v>0.91190000000000004</v>
      </c>
      <c r="CN25" s="9">
        <v>8.6558264199999999E-2</v>
      </c>
      <c r="CO25" s="10">
        <v>2.1136363636</v>
      </c>
      <c r="CP25" s="11">
        <f t="shared" si="13"/>
        <v>-9.8513102680850562E-3</v>
      </c>
    </row>
    <row r="26" spans="1:97" x14ac:dyDescent="0.25">
      <c r="A26" s="22" t="s">
        <v>237</v>
      </c>
      <c r="B26" s="22" t="s">
        <v>238</v>
      </c>
      <c r="C26" s="28"/>
      <c r="D26" s="22" t="s">
        <v>232</v>
      </c>
      <c r="E26" s="22">
        <v>72</v>
      </c>
      <c r="F26" s="22">
        <v>181</v>
      </c>
      <c r="G26" s="22" t="s">
        <v>101</v>
      </c>
      <c r="H26" s="28"/>
      <c r="I26" s="28"/>
      <c r="J26" s="28"/>
      <c r="K26" s="28"/>
      <c r="L26" s="22">
        <v>32</v>
      </c>
      <c r="M26" t="s">
        <v>239</v>
      </c>
      <c r="N26" t="s">
        <v>240</v>
      </c>
      <c r="O26" t="s">
        <v>126</v>
      </c>
      <c r="P26" s="23" t="s">
        <v>126</v>
      </c>
      <c r="Q26" s="22">
        <v>26</v>
      </c>
      <c r="R26" s="22">
        <v>24</v>
      </c>
      <c r="S26" s="22">
        <v>6</v>
      </c>
      <c r="T26" s="22">
        <v>15</v>
      </c>
      <c r="U26" s="22">
        <v>3</v>
      </c>
      <c r="V26" s="22">
        <v>681</v>
      </c>
      <c r="W26" s="22">
        <v>605</v>
      </c>
      <c r="X26" s="1">
        <f t="shared" si="0"/>
        <v>3.4119392934193824</v>
      </c>
      <c r="Y26" s="5">
        <f t="shared" si="1"/>
        <v>0.88839941262848754</v>
      </c>
      <c r="Z26" s="22">
        <v>0</v>
      </c>
      <c r="AA26" s="22">
        <v>0</v>
      </c>
      <c r="AB26" s="22">
        <v>0</v>
      </c>
      <c r="AC26" s="24">
        <v>1336.4833333332999</v>
      </c>
      <c r="AD26" s="22">
        <v>0</v>
      </c>
      <c r="AE26" s="22">
        <v>0</v>
      </c>
      <c r="AF26" s="22">
        <v>0</v>
      </c>
      <c r="AG26">
        <v>71</v>
      </c>
      <c r="AH26">
        <v>574</v>
      </c>
      <c r="AI26">
        <v>1246</v>
      </c>
      <c r="AJ26">
        <v>9</v>
      </c>
      <c r="AK26">
        <v>9</v>
      </c>
      <c r="AL26">
        <v>5</v>
      </c>
      <c r="AM26" s="11">
        <f t="shared" si="2"/>
        <v>0.889922480620155</v>
      </c>
      <c r="AN26" s="1">
        <f t="shared" si="3"/>
        <v>3.418940609951846</v>
      </c>
      <c r="AO26" s="25">
        <f t="shared" si="4"/>
        <v>0.375</v>
      </c>
      <c r="AP26" s="4">
        <v>2</v>
      </c>
      <c r="AQ26" s="4">
        <v>5</v>
      </c>
      <c r="AR26" s="4">
        <v>31</v>
      </c>
      <c r="AS26" s="6">
        <v>90</v>
      </c>
      <c r="AT26" s="1">
        <f t="shared" si="5"/>
        <v>3.333333333333333</v>
      </c>
      <c r="AU26" s="11">
        <f t="shared" si="6"/>
        <v>0.86111111111111116</v>
      </c>
      <c r="AV26">
        <v>2.9</v>
      </c>
      <c r="AW26" s="6">
        <v>186</v>
      </c>
      <c r="AX26" s="7">
        <v>2.9</v>
      </c>
      <c r="AY26">
        <v>22.3</v>
      </c>
      <c r="AZ26" s="24">
        <v>-12.8</v>
      </c>
      <c r="BA26" s="24">
        <v>-0.1</v>
      </c>
      <c r="BB26" s="24">
        <v>2.9</v>
      </c>
      <c r="BC26" s="24">
        <v>-10.1</v>
      </c>
      <c r="BD26" s="3">
        <f t="shared" si="7"/>
        <v>-15.099999999999998</v>
      </c>
      <c r="BE26" s="26">
        <v>1.9</v>
      </c>
      <c r="BF26" s="27">
        <v>-14.57</v>
      </c>
      <c r="BG26" s="22">
        <v>576</v>
      </c>
      <c r="BH26" s="22">
        <v>516</v>
      </c>
      <c r="BI26" s="5">
        <f t="shared" si="8"/>
        <v>0.89583333333333337</v>
      </c>
      <c r="BJ26" s="22">
        <v>90</v>
      </c>
      <c r="BK26" s="22">
        <v>77</v>
      </c>
      <c r="BL26" s="5">
        <f t="shared" si="9"/>
        <v>0.85555555555555551</v>
      </c>
      <c r="BM26" s="22">
        <v>15</v>
      </c>
      <c r="BN26" s="22">
        <v>12</v>
      </c>
      <c r="BO26" s="5">
        <f t="shared" si="10"/>
        <v>0.8</v>
      </c>
      <c r="BP26" s="22">
        <v>7</v>
      </c>
      <c r="BQ26" s="22">
        <v>17</v>
      </c>
      <c r="BR26" s="22">
        <v>1</v>
      </c>
      <c r="BS26" s="5">
        <f t="shared" si="11"/>
        <v>0.94117647058823528</v>
      </c>
      <c r="BT26" s="22">
        <v>0</v>
      </c>
      <c r="BU26" s="22">
        <v>0</v>
      </c>
      <c r="BV26" s="22">
        <v>0</v>
      </c>
      <c r="BW26" s="22">
        <v>0</v>
      </c>
      <c r="BX26" s="22">
        <v>3</v>
      </c>
      <c r="BY26" s="22">
        <v>2</v>
      </c>
      <c r="BZ26" s="22">
        <v>24</v>
      </c>
      <c r="CA26" s="22">
        <v>4</v>
      </c>
      <c r="CB26" s="22">
        <v>3</v>
      </c>
      <c r="CC26" s="22">
        <v>2</v>
      </c>
      <c r="CD26" s="22">
        <v>24</v>
      </c>
      <c r="CE26" s="22">
        <v>4</v>
      </c>
      <c r="CF26" s="5">
        <f t="shared" si="12"/>
        <v>0.83333333333333337</v>
      </c>
      <c r="CG26">
        <v>283</v>
      </c>
      <c r="CH26">
        <v>16</v>
      </c>
      <c r="CI26">
        <v>146</v>
      </c>
      <c r="CJ26">
        <v>22</v>
      </c>
      <c r="CK26">
        <v>176</v>
      </c>
      <c r="CL26">
        <v>38</v>
      </c>
      <c r="CM26" s="5">
        <v>0.89800000000000002</v>
      </c>
      <c r="CN26" s="9">
        <v>8.4369424900000003E-2</v>
      </c>
      <c r="CO26" s="10">
        <v>2.125</v>
      </c>
      <c r="CP26" s="11">
        <f t="shared" si="13"/>
        <v>-2.7231162471512471E-2</v>
      </c>
      <c r="CQ26" s="29">
        <v>30</v>
      </c>
      <c r="CR26" s="29" t="s">
        <v>241</v>
      </c>
      <c r="CS26">
        <v>248</v>
      </c>
    </row>
    <row r="27" spans="1:97" x14ac:dyDescent="0.25">
      <c r="A27" s="22" t="s">
        <v>242</v>
      </c>
      <c r="B27" s="22" t="s">
        <v>243</v>
      </c>
      <c r="C27" s="22" t="s">
        <v>135</v>
      </c>
      <c r="D27" s="22" t="s">
        <v>100</v>
      </c>
      <c r="E27" s="22">
        <v>74</v>
      </c>
      <c r="F27" s="22">
        <v>180</v>
      </c>
      <c r="G27" s="22" t="s">
        <v>101</v>
      </c>
      <c r="H27" s="28"/>
      <c r="I27" s="22">
        <v>2003</v>
      </c>
      <c r="J27" s="22">
        <v>1</v>
      </c>
      <c r="K27" s="22">
        <v>1</v>
      </c>
      <c r="L27" s="22">
        <v>30</v>
      </c>
      <c r="M27" t="s">
        <v>244</v>
      </c>
      <c r="N27" t="s">
        <v>245</v>
      </c>
      <c r="O27" t="s">
        <v>246</v>
      </c>
      <c r="P27" s="23" t="s">
        <v>246</v>
      </c>
      <c r="Q27" s="22">
        <v>64</v>
      </c>
      <c r="R27" s="22">
        <v>64</v>
      </c>
      <c r="S27" s="22">
        <v>34</v>
      </c>
      <c r="T27" s="22">
        <v>20</v>
      </c>
      <c r="U27" s="22">
        <v>9</v>
      </c>
      <c r="V27" s="22">
        <v>1831</v>
      </c>
      <c r="W27" s="22">
        <v>1685</v>
      </c>
      <c r="X27" s="1">
        <f t="shared" si="0"/>
        <v>2.3198026225774906</v>
      </c>
      <c r="Y27" s="5">
        <f t="shared" si="1"/>
        <v>0.92026215182960136</v>
      </c>
      <c r="Z27" s="22">
        <v>0</v>
      </c>
      <c r="AA27" s="22">
        <v>1</v>
      </c>
      <c r="AB27" s="22">
        <v>6</v>
      </c>
      <c r="AC27" s="24">
        <v>3776.1833333333002</v>
      </c>
      <c r="AD27" s="22">
        <v>10</v>
      </c>
      <c r="AE27" s="22">
        <v>1</v>
      </c>
      <c r="AF27" s="22">
        <v>1</v>
      </c>
      <c r="AG27">
        <v>146</v>
      </c>
      <c r="AH27">
        <v>1685</v>
      </c>
      <c r="AI27">
        <v>3780</v>
      </c>
      <c r="AJ27">
        <v>35</v>
      </c>
      <c r="AK27">
        <v>6</v>
      </c>
      <c r="AL27">
        <v>3</v>
      </c>
      <c r="AM27" s="11">
        <f t="shared" si="2"/>
        <v>0.92026215182960136</v>
      </c>
      <c r="AN27" s="1">
        <f t="shared" si="3"/>
        <v>2.3174603174603172</v>
      </c>
      <c r="AO27" s="25">
        <f t="shared" si="4"/>
        <v>0.546875</v>
      </c>
      <c r="AP27" s="4">
        <v>0</v>
      </c>
      <c r="AQ27" s="4">
        <v>0</v>
      </c>
      <c r="AR27" s="4">
        <v>0</v>
      </c>
      <c r="AS27" s="6">
        <v>0</v>
      </c>
      <c r="AT27" s="1">
        <f t="shared" si="5"/>
        <v>0</v>
      </c>
      <c r="AU27" s="11">
        <f t="shared" si="6"/>
        <v>0</v>
      </c>
      <c r="AV27">
        <v>5</v>
      </c>
      <c r="AW27" s="6">
        <v>186</v>
      </c>
      <c r="AX27" s="7">
        <v>5</v>
      </c>
      <c r="AY27">
        <v>62.9</v>
      </c>
      <c r="AZ27" s="24">
        <v>17.899999999999999</v>
      </c>
      <c r="BA27" s="24">
        <v>0.1</v>
      </c>
      <c r="BB27" s="24">
        <v>-2.1</v>
      </c>
      <c r="BC27" s="24">
        <v>15.9</v>
      </c>
      <c r="BD27" s="3">
        <f t="shared" si="7"/>
        <v>6.4319148936170212</v>
      </c>
      <c r="BE27" s="26">
        <v>12.2</v>
      </c>
      <c r="BF27" s="27">
        <v>18.649999999999999</v>
      </c>
      <c r="BG27" s="22">
        <v>1438</v>
      </c>
      <c r="BH27" s="22">
        <v>1330</v>
      </c>
      <c r="BI27" s="5">
        <f t="shared" si="8"/>
        <v>0.92489568845618919</v>
      </c>
      <c r="BJ27" s="22">
        <v>341</v>
      </c>
      <c r="BK27" s="22">
        <v>311</v>
      </c>
      <c r="BL27" s="5">
        <f t="shared" si="9"/>
        <v>0.91202346041055715</v>
      </c>
      <c r="BM27" s="22">
        <v>52</v>
      </c>
      <c r="BN27" s="22">
        <v>44</v>
      </c>
      <c r="BO27" s="5">
        <f t="shared" si="10"/>
        <v>0.84615384615384615</v>
      </c>
      <c r="BP27" s="22">
        <v>18</v>
      </c>
      <c r="BQ27" s="22">
        <v>36</v>
      </c>
      <c r="BR27" s="22">
        <v>4</v>
      </c>
      <c r="BS27" s="5">
        <f t="shared" si="11"/>
        <v>0.88888888888888884</v>
      </c>
      <c r="BT27" s="22">
        <v>2</v>
      </c>
      <c r="BU27" s="22">
        <v>2</v>
      </c>
      <c r="BV27" s="22">
        <v>11</v>
      </c>
      <c r="BW27" s="22">
        <v>5</v>
      </c>
      <c r="BX27" s="22">
        <v>1</v>
      </c>
      <c r="BY27" s="22">
        <v>3</v>
      </c>
      <c r="BZ27" s="22">
        <v>21</v>
      </c>
      <c r="CA27" s="22">
        <v>7</v>
      </c>
      <c r="CB27" s="22">
        <v>3</v>
      </c>
      <c r="CC27" s="22">
        <v>5</v>
      </c>
      <c r="CD27" s="22">
        <v>32</v>
      </c>
      <c r="CE27" s="22">
        <v>12</v>
      </c>
      <c r="CF27" s="5">
        <f t="shared" si="12"/>
        <v>0.625</v>
      </c>
      <c r="CG27">
        <v>777</v>
      </c>
      <c r="CH27">
        <v>16</v>
      </c>
      <c r="CI27">
        <v>454</v>
      </c>
      <c r="CJ27">
        <v>39</v>
      </c>
      <c r="CK27">
        <v>454</v>
      </c>
      <c r="CL27">
        <v>91</v>
      </c>
      <c r="CM27" s="5">
        <v>0.93030000000000002</v>
      </c>
      <c r="CN27" s="9">
        <v>8.5052925200000004E-2</v>
      </c>
      <c r="CO27" s="10">
        <v>2.71875</v>
      </c>
      <c r="CP27" s="11">
        <f t="shared" si="13"/>
        <v>5.3150770296013228E-3</v>
      </c>
    </row>
    <row r="28" spans="1:97" x14ac:dyDescent="0.25">
      <c r="A28" s="22" t="s">
        <v>247</v>
      </c>
      <c r="B28" s="22" t="s">
        <v>248</v>
      </c>
      <c r="C28" s="28"/>
      <c r="D28" s="22" t="s">
        <v>232</v>
      </c>
      <c r="E28" s="22">
        <v>74</v>
      </c>
      <c r="F28" s="22">
        <v>176</v>
      </c>
      <c r="G28" s="22" t="s">
        <v>101</v>
      </c>
      <c r="H28" s="22" t="s">
        <v>102</v>
      </c>
      <c r="I28" s="22">
        <v>2011</v>
      </c>
      <c r="J28" s="22">
        <v>7</v>
      </c>
      <c r="K28" s="22">
        <v>188</v>
      </c>
      <c r="L28" s="22">
        <v>22</v>
      </c>
      <c r="M28" t="s">
        <v>249</v>
      </c>
      <c r="N28" t="s">
        <v>250</v>
      </c>
      <c r="O28" t="s">
        <v>159</v>
      </c>
      <c r="P28" s="23" t="s">
        <v>159</v>
      </c>
      <c r="Q28" s="22">
        <v>5</v>
      </c>
      <c r="R28" s="22">
        <v>5</v>
      </c>
      <c r="S28" s="22">
        <v>0</v>
      </c>
      <c r="T28" s="22">
        <v>4</v>
      </c>
      <c r="U28" s="22">
        <v>0</v>
      </c>
      <c r="V28" s="22">
        <v>149</v>
      </c>
      <c r="W28" s="22">
        <v>129</v>
      </c>
      <c r="X28" s="1">
        <f t="shared" si="0"/>
        <v>4.6926937365567758</v>
      </c>
      <c r="Y28" s="5">
        <f t="shared" si="1"/>
        <v>0.86577181208053688</v>
      </c>
      <c r="Z28" s="22">
        <v>0</v>
      </c>
      <c r="AA28" s="22">
        <v>0</v>
      </c>
      <c r="AB28" s="22">
        <v>0</v>
      </c>
      <c r="AC28" s="24">
        <v>255.71666666670001</v>
      </c>
      <c r="AD28" s="22">
        <v>0</v>
      </c>
      <c r="AE28" s="22">
        <v>1</v>
      </c>
      <c r="AF28" s="22">
        <v>1</v>
      </c>
      <c r="AG28">
        <v>20</v>
      </c>
      <c r="AH28">
        <v>129</v>
      </c>
      <c r="AI28">
        <v>255</v>
      </c>
      <c r="AJ28">
        <v>0</v>
      </c>
      <c r="AK28">
        <v>1</v>
      </c>
      <c r="AL28">
        <v>1</v>
      </c>
      <c r="AM28" s="11">
        <f t="shared" si="2"/>
        <v>0.86577181208053688</v>
      </c>
      <c r="AN28" s="1">
        <f t="shared" si="3"/>
        <v>4.7058823529411766</v>
      </c>
      <c r="AO28" s="25">
        <f t="shared" si="4"/>
        <v>0</v>
      </c>
      <c r="AP28" s="4">
        <v>0</v>
      </c>
      <c r="AQ28" s="4">
        <v>0</v>
      </c>
      <c r="AR28" s="4">
        <v>0</v>
      </c>
      <c r="AS28" s="6">
        <v>0</v>
      </c>
      <c r="AT28" s="1">
        <f t="shared" si="5"/>
        <v>0</v>
      </c>
      <c r="AU28" s="11">
        <f t="shared" si="6"/>
        <v>0</v>
      </c>
      <c r="AV28">
        <v>0.7</v>
      </c>
      <c r="AW28" s="6">
        <v>55</v>
      </c>
      <c r="AX28" s="7">
        <v>0.20700000000000002</v>
      </c>
      <c r="AY28">
        <v>4.3</v>
      </c>
      <c r="AZ28" s="24">
        <v>-5.4</v>
      </c>
      <c r="BA28" s="24">
        <v>-0.2</v>
      </c>
      <c r="BB28" s="24">
        <v>0</v>
      </c>
      <c r="BC28" s="24">
        <v>-5.7</v>
      </c>
      <c r="BD28" s="3">
        <f t="shared" si="7"/>
        <v>-5.7943948753145733</v>
      </c>
      <c r="BE28" s="26">
        <v>0</v>
      </c>
      <c r="BF28" s="27">
        <v>-5.32</v>
      </c>
      <c r="BG28" s="22">
        <v>112</v>
      </c>
      <c r="BH28" s="22">
        <v>99</v>
      </c>
      <c r="BI28" s="5">
        <f t="shared" si="8"/>
        <v>0.8839285714285714</v>
      </c>
      <c r="BJ28" s="22">
        <v>33</v>
      </c>
      <c r="BK28" s="22">
        <v>27</v>
      </c>
      <c r="BL28" s="5">
        <f t="shared" si="9"/>
        <v>0.81818181818181823</v>
      </c>
      <c r="BM28" s="22">
        <v>4</v>
      </c>
      <c r="BN28" s="22">
        <v>3</v>
      </c>
      <c r="BO28" s="5">
        <f t="shared" si="10"/>
        <v>0.75</v>
      </c>
      <c r="BP28" s="22">
        <v>0</v>
      </c>
      <c r="BQ28" s="22">
        <v>0</v>
      </c>
      <c r="BR28" s="22">
        <v>0</v>
      </c>
      <c r="BS28" s="5" t="str">
        <f t="shared" si="11"/>
        <v/>
      </c>
      <c r="BT28"/>
      <c r="BU28"/>
      <c r="BV28"/>
      <c r="BW28"/>
      <c r="BX28"/>
      <c r="BY28"/>
      <c r="BZ28"/>
      <c r="CA28"/>
      <c r="CB28"/>
      <c r="CC28"/>
      <c r="CD28"/>
      <c r="CE28"/>
      <c r="CF28" s="5" t="str">
        <f t="shared" si="12"/>
        <v/>
      </c>
      <c r="CG28">
        <v>55</v>
      </c>
      <c r="CH28">
        <v>2</v>
      </c>
      <c r="CI28">
        <v>35</v>
      </c>
      <c r="CJ28">
        <v>6</v>
      </c>
      <c r="CK28">
        <v>39</v>
      </c>
      <c r="CL28">
        <v>12</v>
      </c>
      <c r="CM28" s="5">
        <v>0.89</v>
      </c>
      <c r="CN28" s="9">
        <v>8.1056242000000001E-2</v>
      </c>
      <c r="CO28" s="10">
        <v>2.4</v>
      </c>
      <c r="CP28" s="11">
        <f t="shared" si="13"/>
        <v>-5.3171945919463059E-2</v>
      </c>
    </row>
    <row r="29" spans="1:97" x14ac:dyDescent="0.25">
      <c r="A29" s="22" t="s">
        <v>251</v>
      </c>
      <c r="B29" s="22" t="s">
        <v>252</v>
      </c>
      <c r="C29" s="22" t="s">
        <v>253</v>
      </c>
      <c r="D29" s="22" t="s">
        <v>116</v>
      </c>
      <c r="E29" s="22">
        <v>75</v>
      </c>
      <c r="F29" s="22">
        <v>216</v>
      </c>
      <c r="G29" s="22" t="s">
        <v>101</v>
      </c>
      <c r="H29" s="22" t="s">
        <v>102</v>
      </c>
      <c r="I29" s="22">
        <v>2011</v>
      </c>
      <c r="J29" s="22">
        <v>2</v>
      </c>
      <c r="K29" s="22">
        <v>39</v>
      </c>
      <c r="L29" s="22">
        <v>21</v>
      </c>
      <c r="M29" t="s">
        <v>193</v>
      </c>
      <c r="N29" t="s">
        <v>254</v>
      </c>
      <c r="O29" t="s">
        <v>111</v>
      </c>
      <c r="P29" s="23" t="s">
        <v>111</v>
      </c>
      <c r="Q29" s="22">
        <v>23</v>
      </c>
      <c r="R29" s="22">
        <v>21</v>
      </c>
      <c r="S29" s="22">
        <v>13</v>
      </c>
      <c r="T29" s="22">
        <v>8</v>
      </c>
      <c r="U29" s="22">
        <v>0</v>
      </c>
      <c r="V29" s="22">
        <v>674</v>
      </c>
      <c r="W29" s="22">
        <v>616</v>
      </c>
      <c r="X29" s="1">
        <f t="shared" si="0"/>
        <v>2.5971764413209133</v>
      </c>
      <c r="Y29" s="5">
        <f t="shared" si="1"/>
        <v>0.91394658753709201</v>
      </c>
      <c r="Z29" s="22">
        <v>0</v>
      </c>
      <c r="AA29" s="22">
        <v>0</v>
      </c>
      <c r="AB29" s="22">
        <v>0</v>
      </c>
      <c r="AC29" s="24">
        <v>1339.9166666666999</v>
      </c>
      <c r="AD29" s="22">
        <v>1</v>
      </c>
      <c r="AE29" s="22">
        <v>0</v>
      </c>
      <c r="AF29" s="22">
        <v>0</v>
      </c>
      <c r="AG29">
        <v>51</v>
      </c>
      <c r="AH29">
        <v>583</v>
      </c>
      <c r="AI29">
        <v>1256</v>
      </c>
      <c r="AJ29">
        <v>14</v>
      </c>
      <c r="AK29">
        <v>4</v>
      </c>
      <c r="AL29">
        <v>0</v>
      </c>
      <c r="AM29" s="11">
        <f t="shared" si="2"/>
        <v>0.91955835962145105</v>
      </c>
      <c r="AN29" s="1">
        <f t="shared" si="3"/>
        <v>2.4363057324840764</v>
      </c>
      <c r="AO29" s="25">
        <f t="shared" si="4"/>
        <v>0.66666666666666663</v>
      </c>
      <c r="AP29" s="4">
        <v>2</v>
      </c>
      <c r="AQ29" s="4">
        <v>7</v>
      </c>
      <c r="AR29" s="4">
        <v>33</v>
      </c>
      <c r="AS29" s="6">
        <v>84</v>
      </c>
      <c r="AT29" s="1">
        <f t="shared" si="5"/>
        <v>5</v>
      </c>
      <c r="AU29" s="11">
        <f t="shared" si="6"/>
        <v>0.82499999999999996</v>
      </c>
      <c r="AV29">
        <v>0.92500000000000004</v>
      </c>
      <c r="AW29" s="6">
        <v>126</v>
      </c>
      <c r="AX29" s="7">
        <v>0.627</v>
      </c>
      <c r="AY29">
        <v>22.3</v>
      </c>
      <c r="AZ29" s="24">
        <v>2.9</v>
      </c>
      <c r="BA29" s="24">
        <v>-0.2</v>
      </c>
      <c r="BB29" s="24">
        <v>-0.1</v>
      </c>
      <c r="BC29" s="24">
        <v>2.5</v>
      </c>
      <c r="BD29" s="3">
        <f t="shared" si="7"/>
        <v>1.9586822237474262</v>
      </c>
      <c r="BE29" s="26">
        <v>4</v>
      </c>
      <c r="BF29" s="27">
        <v>-3.35</v>
      </c>
      <c r="BG29" s="22">
        <v>565</v>
      </c>
      <c r="BH29" s="22">
        <v>524</v>
      </c>
      <c r="BI29" s="5">
        <f t="shared" si="8"/>
        <v>0.92743362831858411</v>
      </c>
      <c r="BJ29" s="22">
        <v>96</v>
      </c>
      <c r="BK29" s="22">
        <v>80</v>
      </c>
      <c r="BL29" s="5">
        <f t="shared" si="9"/>
        <v>0.83333333333333337</v>
      </c>
      <c r="BM29" s="22">
        <v>13</v>
      </c>
      <c r="BN29" s="22">
        <v>12</v>
      </c>
      <c r="BO29" s="5">
        <f t="shared" si="10"/>
        <v>0.92307692307692313</v>
      </c>
      <c r="BP29" s="22">
        <v>2</v>
      </c>
      <c r="BQ29" s="22">
        <v>5</v>
      </c>
      <c r="BR29" s="22">
        <v>0</v>
      </c>
      <c r="BS29" s="5">
        <f t="shared" si="11"/>
        <v>1</v>
      </c>
      <c r="BT29" s="22">
        <v>1</v>
      </c>
      <c r="BU29" s="22">
        <v>0</v>
      </c>
      <c r="BV29" s="22">
        <v>3</v>
      </c>
      <c r="BW29" s="22">
        <v>1</v>
      </c>
      <c r="BX29" s="22">
        <v>0</v>
      </c>
      <c r="BY29" s="22">
        <v>0</v>
      </c>
      <c r="BZ29" s="22">
        <v>0</v>
      </c>
      <c r="CA29" s="22">
        <v>0</v>
      </c>
      <c r="CB29" s="22">
        <v>1</v>
      </c>
      <c r="CC29" s="22">
        <v>0</v>
      </c>
      <c r="CD29" s="22">
        <v>3</v>
      </c>
      <c r="CE29" s="22">
        <v>1</v>
      </c>
      <c r="CF29" s="5">
        <f t="shared" si="12"/>
        <v>0.66666666666666674</v>
      </c>
      <c r="CG29">
        <v>330</v>
      </c>
      <c r="CH29">
        <v>5</v>
      </c>
      <c r="CI29">
        <v>151</v>
      </c>
      <c r="CJ29">
        <v>18</v>
      </c>
      <c r="CK29">
        <v>135</v>
      </c>
      <c r="CL29">
        <v>35</v>
      </c>
      <c r="CM29" s="5">
        <v>0.91710000000000003</v>
      </c>
      <c r="CN29" s="9">
        <v>8.7399121800000007E-2</v>
      </c>
      <c r="CO29" s="10">
        <v>2.6666666667000003</v>
      </c>
      <c r="CP29" s="11">
        <f t="shared" si="13"/>
        <v>1.3457093370919937E-3</v>
      </c>
      <c r="CQ29" s="29">
        <v>22</v>
      </c>
      <c r="CR29" s="29" t="s">
        <v>255</v>
      </c>
      <c r="CS29">
        <v>229</v>
      </c>
    </row>
    <row r="30" spans="1:97" x14ac:dyDescent="0.25">
      <c r="A30" s="22" t="s">
        <v>256</v>
      </c>
      <c r="B30" s="22" t="s">
        <v>257</v>
      </c>
      <c r="C30" s="28"/>
      <c r="D30" s="22" t="s">
        <v>258</v>
      </c>
      <c r="E30" s="22">
        <v>73</v>
      </c>
      <c r="F30" s="22">
        <v>220</v>
      </c>
      <c r="G30" s="22" t="s">
        <v>101</v>
      </c>
      <c r="H30" s="28"/>
      <c r="I30" s="22">
        <v>2004</v>
      </c>
      <c r="J30" s="22">
        <v>3</v>
      </c>
      <c r="K30" s="22">
        <v>94</v>
      </c>
      <c r="L30" s="22">
        <v>29</v>
      </c>
      <c r="M30" t="s">
        <v>259</v>
      </c>
      <c r="N30" t="s">
        <v>260</v>
      </c>
      <c r="O30" t="s">
        <v>246</v>
      </c>
      <c r="P30" s="23" t="s">
        <v>246</v>
      </c>
      <c r="Q30" s="22">
        <v>20</v>
      </c>
      <c r="R30" s="22">
        <v>18</v>
      </c>
      <c r="S30" s="22">
        <v>9</v>
      </c>
      <c r="T30" s="22">
        <v>6</v>
      </c>
      <c r="U30" s="22">
        <v>3</v>
      </c>
      <c r="V30" s="22">
        <v>546</v>
      </c>
      <c r="W30" s="22">
        <v>496</v>
      </c>
      <c r="X30" s="1">
        <f t="shared" si="0"/>
        <v>2.587619677410006</v>
      </c>
      <c r="Y30" s="5">
        <f t="shared" si="1"/>
        <v>0.90842490842490842</v>
      </c>
      <c r="Z30" s="22">
        <v>0</v>
      </c>
      <c r="AA30" s="22">
        <v>0</v>
      </c>
      <c r="AB30" s="22">
        <v>0</v>
      </c>
      <c r="AC30" s="24">
        <v>1159.3666666667</v>
      </c>
      <c r="AD30" s="22">
        <v>0</v>
      </c>
      <c r="AE30" s="22">
        <v>2</v>
      </c>
      <c r="AF30" s="22">
        <v>1</v>
      </c>
      <c r="AG30">
        <v>48</v>
      </c>
      <c r="AH30">
        <v>475</v>
      </c>
      <c r="AI30">
        <v>1095</v>
      </c>
      <c r="AJ30">
        <v>9</v>
      </c>
      <c r="AK30">
        <v>2</v>
      </c>
      <c r="AL30">
        <v>0</v>
      </c>
      <c r="AM30" s="11">
        <f t="shared" si="2"/>
        <v>0.90822179732313579</v>
      </c>
      <c r="AN30" s="1">
        <f t="shared" si="3"/>
        <v>2.6301369863013697</v>
      </c>
      <c r="AO30" s="25">
        <f t="shared" si="4"/>
        <v>0.5</v>
      </c>
      <c r="AP30" s="4">
        <v>2</v>
      </c>
      <c r="AQ30" s="4">
        <v>2</v>
      </c>
      <c r="AR30" s="4">
        <v>21</v>
      </c>
      <c r="AS30" s="6">
        <v>64</v>
      </c>
      <c r="AT30" s="1">
        <f t="shared" si="5"/>
        <v>1.875</v>
      </c>
      <c r="AU30" s="11">
        <f t="shared" si="6"/>
        <v>0.91304347826086951</v>
      </c>
      <c r="AV30">
        <v>1</v>
      </c>
      <c r="AW30" s="6">
        <v>186</v>
      </c>
      <c r="AX30" s="7">
        <v>1</v>
      </c>
      <c r="AY30">
        <v>19.3</v>
      </c>
      <c r="AZ30" s="24">
        <v>0</v>
      </c>
      <c r="BA30" s="24">
        <v>0.2</v>
      </c>
      <c r="BB30" s="24">
        <v>-0.2</v>
      </c>
      <c r="BC30" s="24">
        <v>0</v>
      </c>
      <c r="BD30" s="3">
        <f t="shared" si="7"/>
        <v>-0.95744680851063824</v>
      </c>
      <c r="BE30" s="26">
        <v>2.9</v>
      </c>
      <c r="BF30" s="27">
        <v>4.0199999999999996</v>
      </c>
      <c r="BG30" s="22">
        <v>412</v>
      </c>
      <c r="BH30" s="22">
        <v>375</v>
      </c>
      <c r="BI30" s="5">
        <f t="shared" si="8"/>
        <v>0.91019417475728159</v>
      </c>
      <c r="BJ30" s="22">
        <v>120</v>
      </c>
      <c r="BK30" s="22">
        <v>109</v>
      </c>
      <c r="BL30" s="5">
        <f t="shared" si="9"/>
        <v>0.90833333333333333</v>
      </c>
      <c r="BM30" s="22">
        <v>14</v>
      </c>
      <c r="BN30" s="22">
        <v>12</v>
      </c>
      <c r="BO30" s="5">
        <f t="shared" si="10"/>
        <v>0.8571428571428571</v>
      </c>
      <c r="BP30" s="22">
        <v>4</v>
      </c>
      <c r="BQ30" s="22">
        <v>11</v>
      </c>
      <c r="BR30" s="22">
        <v>2</v>
      </c>
      <c r="BS30" s="5">
        <f t="shared" si="11"/>
        <v>0.81818181818181812</v>
      </c>
      <c r="BT30" s="22">
        <v>0</v>
      </c>
      <c r="BU30" s="22">
        <v>0</v>
      </c>
      <c r="BV30" s="22">
        <v>0</v>
      </c>
      <c r="BW30" s="22">
        <v>0</v>
      </c>
      <c r="BX30" s="22">
        <v>1</v>
      </c>
      <c r="BY30" s="22">
        <v>1</v>
      </c>
      <c r="BZ30" s="22">
        <v>6</v>
      </c>
      <c r="CA30" s="22">
        <v>2</v>
      </c>
      <c r="CB30" s="22">
        <v>1</v>
      </c>
      <c r="CC30" s="22">
        <v>1</v>
      </c>
      <c r="CD30" s="22">
        <v>6</v>
      </c>
      <c r="CE30" s="22">
        <v>2</v>
      </c>
      <c r="CF30" s="5">
        <f t="shared" si="12"/>
        <v>0.66666666666666674</v>
      </c>
      <c r="CG30">
        <v>233</v>
      </c>
      <c r="CH30">
        <v>9</v>
      </c>
      <c r="CI30">
        <v>134</v>
      </c>
      <c r="CJ30">
        <v>13</v>
      </c>
      <c r="CK30">
        <v>129</v>
      </c>
      <c r="CL30">
        <v>28</v>
      </c>
      <c r="CM30" s="5">
        <v>0.91650000000000009</v>
      </c>
      <c r="CN30" s="9">
        <v>8.5746297600000007E-2</v>
      </c>
      <c r="CO30" s="10">
        <v>2.6111111111</v>
      </c>
      <c r="CP30" s="11">
        <f t="shared" si="13"/>
        <v>-5.8287939750916173E-3</v>
      </c>
      <c r="CQ30" s="29">
        <v>5</v>
      </c>
      <c r="CR30" s="29" t="s">
        <v>132</v>
      </c>
      <c r="CS30">
        <v>12</v>
      </c>
    </row>
    <row r="31" spans="1:97" x14ac:dyDescent="0.25">
      <c r="A31" s="22" t="s">
        <v>261</v>
      </c>
      <c r="B31" s="22" t="s">
        <v>262</v>
      </c>
      <c r="C31" s="22" t="s">
        <v>263</v>
      </c>
      <c r="D31" s="22" t="s">
        <v>116</v>
      </c>
      <c r="E31" s="22">
        <v>73</v>
      </c>
      <c r="F31" s="22">
        <v>185</v>
      </c>
      <c r="G31" s="22" t="s">
        <v>101</v>
      </c>
      <c r="H31" s="22" t="s">
        <v>102</v>
      </c>
      <c r="I31" s="28"/>
      <c r="J31" s="28"/>
      <c r="K31" s="28"/>
      <c r="L31" s="22">
        <v>25</v>
      </c>
      <c r="M31" t="s">
        <v>264</v>
      </c>
      <c r="N31" t="s">
        <v>265</v>
      </c>
      <c r="O31" t="s">
        <v>266</v>
      </c>
      <c r="P31" s="23" t="s">
        <v>266</v>
      </c>
      <c r="Q31" s="22">
        <v>2</v>
      </c>
      <c r="R31" s="22">
        <v>2</v>
      </c>
      <c r="S31" s="22">
        <v>1</v>
      </c>
      <c r="T31" s="22">
        <v>1</v>
      </c>
      <c r="U31" s="22">
        <v>0</v>
      </c>
      <c r="V31" s="22">
        <v>58</v>
      </c>
      <c r="W31" s="22">
        <v>55</v>
      </c>
      <c r="X31" s="1">
        <f t="shared" si="0"/>
        <v>1.5206983948179327</v>
      </c>
      <c r="Y31" s="5">
        <f t="shared" si="1"/>
        <v>0.94827586206896552</v>
      </c>
      <c r="Z31" s="22">
        <v>0</v>
      </c>
      <c r="AA31" s="22">
        <v>0</v>
      </c>
      <c r="AB31" s="22">
        <v>0</v>
      </c>
      <c r="AC31" s="24">
        <v>118.3666666667</v>
      </c>
      <c r="AD31" s="22">
        <v>1</v>
      </c>
      <c r="AE31" s="22">
        <v>0</v>
      </c>
      <c r="AF31" s="22">
        <v>0</v>
      </c>
      <c r="AG31">
        <v>3</v>
      </c>
      <c r="AH31">
        <v>55</v>
      </c>
      <c r="AI31">
        <v>118</v>
      </c>
      <c r="AJ31">
        <v>1</v>
      </c>
      <c r="AK31">
        <v>1</v>
      </c>
      <c r="AL31">
        <v>0</v>
      </c>
      <c r="AM31" s="11">
        <f t="shared" si="2"/>
        <v>0.94827586206896552</v>
      </c>
      <c r="AN31" s="1">
        <f t="shared" si="3"/>
        <v>1.5254237288135595</v>
      </c>
      <c r="AO31" s="25">
        <f t="shared" si="4"/>
        <v>0.5</v>
      </c>
      <c r="AP31" s="4">
        <v>0</v>
      </c>
      <c r="AQ31" s="4">
        <v>0</v>
      </c>
      <c r="AR31" s="4">
        <v>0</v>
      </c>
      <c r="AS31" s="6">
        <v>0</v>
      </c>
      <c r="AT31" s="1">
        <f t="shared" si="5"/>
        <v>0</v>
      </c>
      <c r="AU31" s="11">
        <f t="shared" si="6"/>
        <v>0</v>
      </c>
      <c r="AV31">
        <v>0.625</v>
      </c>
      <c r="AW31" s="6">
        <v>27</v>
      </c>
      <c r="AX31" s="7">
        <v>9.0999999999999998E-2</v>
      </c>
      <c r="AY31">
        <v>2</v>
      </c>
      <c r="AZ31" s="24">
        <v>1.9</v>
      </c>
      <c r="BA31" s="24">
        <v>0</v>
      </c>
      <c r="BB31" s="24">
        <v>0</v>
      </c>
      <c r="BC31" s="24">
        <v>1.9</v>
      </c>
      <c r="BD31" s="3">
        <f t="shared" si="7"/>
        <v>1.8762525737817433</v>
      </c>
      <c r="BE31" s="26">
        <v>0.60000000000000009</v>
      </c>
      <c r="BF31" s="27">
        <v>1.1299999999999999</v>
      </c>
      <c r="BG31" s="22">
        <v>55</v>
      </c>
      <c r="BH31" s="22">
        <v>52</v>
      </c>
      <c r="BI31" s="5">
        <f t="shared" si="8"/>
        <v>0.94545454545454544</v>
      </c>
      <c r="BJ31" s="22">
        <v>3</v>
      </c>
      <c r="BK31" s="22">
        <v>3</v>
      </c>
      <c r="BL31" s="5">
        <f t="shared" si="9"/>
        <v>1</v>
      </c>
      <c r="BM31" s="22">
        <v>0</v>
      </c>
      <c r="BN31" s="22">
        <v>0</v>
      </c>
      <c r="BO31" s="5" t="str">
        <f t="shared" si="10"/>
        <v/>
      </c>
      <c r="BP31" s="22">
        <v>0</v>
      </c>
      <c r="BQ31" s="22">
        <v>0</v>
      </c>
      <c r="BR31" s="22">
        <v>0</v>
      </c>
      <c r="BS31" s="5" t="str">
        <f t="shared" si="11"/>
        <v/>
      </c>
      <c r="BT31"/>
      <c r="BU31"/>
      <c r="BV31"/>
      <c r="BW31"/>
      <c r="BX31"/>
      <c r="BY31"/>
      <c r="BZ31"/>
      <c r="CA31"/>
      <c r="CB31"/>
      <c r="CC31"/>
      <c r="CD31"/>
      <c r="CE31"/>
      <c r="CF31" s="5" t="str">
        <f t="shared" si="12"/>
        <v/>
      </c>
      <c r="CG31">
        <v>30</v>
      </c>
      <c r="CH31">
        <v>1</v>
      </c>
      <c r="CI31">
        <v>12</v>
      </c>
      <c r="CJ31">
        <v>0</v>
      </c>
      <c r="CK31">
        <v>13</v>
      </c>
      <c r="CL31">
        <v>2</v>
      </c>
      <c r="CM31" s="5">
        <v>0.95100000000000007</v>
      </c>
      <c r="CN31" s="9">
        <v>7.0831914300000007E-2</v>
      </c>
      <c r="CO31" s="10">
        <v>1.5</v>
      </c>
      <c r="CP31" s="11">
        <f t="shared" si="13"/>
        <v>1.9107776368965546E-2</v>
      </c>
      <c r="CQ31" s="29">
        <v>6</v>
      </c>
      <c r="CR31" s="29" t="s">
        <v>267</v>
      </c>
      <c r="CS31">
        <v>46</v>
      </c>
    </row>
    <row r="32" spans="1:97" x14ac:dyDescent="0.25">
      <c r="A32" s="22" t="s">
        <v>268</v>
      </c>
      <c r="B32" s="22" t="s">
        <v>269</v>
      </c>
      <c r="C32" s="28"/>
      <c r="D32" s="22" t="s">
        <v>258</v>
      </c>
      <c r="E32" s="22">
        <v>73</v>
      </c>
      <c r="F32" s="22">
        <v>184</v>
      </c>
      <c r="G32" s="22" t="s">
        <v>101</v>
      </c>
      <c r="H32" s="22" t="s">
        <v>102</v>
      </c>
      <c r="I32" s="22">
        <v>2010</v>
      </c>
      <c r="J32" s="22">
        <v>4</v>
      </c>
      <c r="K32" s="22">
        <v>112</v>
      </c>
      <c r="L32" s="22">
        <v>23</v>
      </c>
      <c r="M32" t="s">
        <v>270</v>
      </c>
      <c r="N32" t="s">
        <v>271</v>
      </c>
      <c r="O32" t="s">
        <v>272</v>
      </c>
      <c r="P32" s="23" t="s">
        <v>272</v>
      </c>
      <c r="Q32" s="22">
        <v>1</v>
      </c>
      <c r="R32" s="22">
        <v>1</v>
      </c>
      <c r="S32" s="22">
        <v>1</v>
      </c>
      <c r="T32" s="22">
        <v>0</v>
      </c>
      <c r="U32" s="22">
        <v>0</v>
      </c>
      <c r="V32" s="22">
        <v>25</v>
      </c>
      <c r="W32" s="22">
        <v>23</v>
      </c>
      <c r="X32" s="1">
        <f t="shared" si="0"/>
        <v>1.8461538461538463</v>
      </c>
      <c r="Y32" s="5">
        <f t="shared" si="1"/>
        <v>0.92</v>
      </c>
      <c r="Z32" s="22">
        <v>0</v>
      </c>
      <c r="AA32" s="22">
        <v>0</v>
      </c>
      <c r="AB32" s="22">
        <v>0</v>
      </c>
      <c r="AC32" s="24">
        <v>65</v>
      </c>
      <c r="AD32" s="22">
        <v>0</v>
      </c>
      <c r="AE32" s="22">
        <v>0</v>
      </c>
      <c r="AF32" s="22">
        <v>0</v>
      </c>
      <c r="AG32">
        <v>2</v>
      </c>
      <c r="AH32">
        <v>23</v>
      </c>
      <c r="AI32">
        <v>65</v>
      </c>
      <c r="AJ32">
        <v>1</v>
      </c>
      <c r="AK32">
        <v>0</v>
      </c>
      <c r="AL32">
        <v>0</v>
      </c>
      <c r="AM32" s="11">
        <f t="shared" si="2"/>
        <v>0.92</v>
      </c>
      <c r="AN32" s="1">
        <f t="shared" si="3"/>
        <v>1.8461538461538463</v>
      </c>
      <c r="AO32" s="25">
        <f t="shared" si="4"/>
        <v>1</v>
      </c>
      <c r="AP32" s="4">
        <v>0</v>
      </c>
      <c r="AQ32" s="4">
        <v>0</v>
      </c>
      <c r="AR32" s="4">
        <v>0</v>
      </c>
      <c r="AS32" s="6">
        <v>0</v>
      </c>
      <c r="AT32" s="1">
        <f t="shared" si="5"/>
        <v>0</v>
      </c>
      <c r="AU32" s="11">
        <f t="shared" si="6"/>
        <v>0</v>
      </c>
      <c r="AV32">
        <v>0.60699999999999998</v>
      </c>
      <c r="AW32" s="6">
        <v>3</v>
      </c>
      <c r="AX32" s="7">
        <v>0.01</v>
      </c>
      <c r="AY32">
        <v>1.1000000000000001</v>
      </c>
      <c r="AZ32" s="24">
        <v>0.30000000000000004</v>
      </c>
      <c r="BA32" s="24">
        <v>0.1</v>
      </c>
      <c r="BB32" s="24">
        <v>-0.1</v>
      </c>
      <c r="BC32" s="24">
        <v>0.2</v>
      </c>
      <c r="BD32" s="3">
        <f t="shared" si="7"/>
        <v>0.19759780370624572</v>
      </c>
      <c r="BE32" s="26">
        <v>0.2</v>
      </c>
      <c r="BF32" s="27">
        <v>-0.38</v>
      </c>
      <c r="BG32" s="22">
        <v>20</v>
      </c>
      <c r="BH32" s="22">
        <v>19</v>
      </c>
      <c r="BI32" s="5">
        <f t="shared" si="8"/>
        <v>0.95</v>
      </c>
      <c r="BJ32" s="22">
        <v>5</v>
      </c>
      <c r="BK32" s="22">
        <v>4</v>
      </c>
      <c r="BL32" s="5">
        <f t="shared" si="9"/>
        <v>0.8</v>
      </c>
      <c r="BM32" s="22">
        <v>0</v>
      </c>
      <c r="BN32" s="22">
        <v>0</v>
      </c>
      <c r="BO32" s="5" t="str">
        <f t="shared" si="10"/>
        <v/>
      </c>
      <c r="BP32" s="22">
        <v>1</v>
      </c>
      <c r="BQ32" s="22">
        <v>2</v>
      </c>
      <c r="BR32" s="22">
        <v>0</v>
      </c>
      <c r="BS32" s="5">
        <f t="shared" si="11"/>
        <v>1</v>
      </c>
      <c r="BT32" s="22">
        <v>1</v>
      </c>
      <c r="BU32" s="22">
        <v>0</v>
      </c>
      <c r="BV32" s="22">
        <v>3</v>
      </c>
      <c r="BW32" s="22">
        <v>1</v>
      </c>
      <c r="BX32" s="22">
        <v>0</v>
      </c>
      <c r="BY32" s="22">
        <v>0</v>
      </c>
      <c r="BZ32" s="22">
        <v>0</v>
      </c>
      <c r="CA32" s="22">
        <v>0</v>
      </c>
      <c r="CB32" s="22">
        <v>1</v>
      </c>
      <c r="CC32" s="22">
        <v>0</v>
      </c>
      <c r="CD32" s="22">
        <v>3</v>
      </c>
      <c r="CE32" s="22">
        <v>1</v>
      </c>
      <c r="CF32" s="5">
        <f t="shared" si="12"/>
        <v>0.66666666666666674</v>
      </c>
      <c r="CG32">
        <v>15</v>
      </c>
      <c r="CH32">
        <v>2</v>
      </c>
      <c r="CI32">
        <v>4</v>
      </c>
      <c r="CJ32">
        <v>0</v>
      </c>
      <c r="CK32">
        <v>4</v>
      </c>
      <c r="CL32">
        <v>0</v>
      </c>
      <c r="CM32" s="5">
        <v>0.93890000000000007</v>
      </c>
      <c r="CN32" s="9">
        <v>8.8307440700000003E-2</v>
      </c>
      <c r="CO32" s="10">
        <v>3</v>
      </c>
      <c r="CP32" s="11">
        <f t="shared" si="13"/>
        <v>8.3074407000000017E-3</v>
      </c>
    </row>
    <row r="33" spans="1:97" x14ac:dyDescent="0.25">
      <c r="A33" s="22" t="s">
        <v>273</v>
      </c>
      <c r="B33" s="22" t="s">
        <v>274</v>
      </c>
      <c r="C33" s="28"/>
      <c r="D33" s="22" t="s">
        <v>232</v>
      </c>
      <c r="E33" s="22">
        <v>76</v>
      </c>
      <c r="F33" s="22">
        <v>212</v>
      </c>
      <c r="G33" s="22" t="s">
        <v>101</v>
      </c>
      <c r="H33" s="28"/>
      <c r="I33" s="28"/>
      <c r="J33" s="28"/>
      <c r="K33" s="28"/>
      <c r="L33" s="22">
        <v>30</v>
      </c>
      <c r="M33" t="s">
        <v>275</v>
      </c>
      <c r="N33" t="s">
        <v>276</v>
      </c>
      <c r="O33" t="s">
        <v>277</v>
      </c>
      <c r="P33" s="23" t="s">
        <v>277</v>
      </c>
      <c r="Q33" s="22">
        <v>7</v>
      </c>
      <c r="R33" s="22">
        <v>6</v>
      </c>
      <c r="S33" s="22">
        <v>3</v>
      </c>
      <c r="T33" s="22">
        <v>3</v>
      </c>
      <c r="U33" s="22">
        <v>1</v>
      </c>
      <c r="V33" s="22">
        <v>168</v>
      </c>
      <c r="W33" s="22">
        <v>153</v>
      </c>
      <c r="X33" s="1">
        <f t="shared" si="0"/>
        <v>2.5626423690205011</v>
      </c>
      <c r="Y33" s="5">
        <f t="shared" si="1"/>
        <v>0.9107142857142857</v>
      </c>
      <c r="Z33" s="22">
        <v>0</v>
      </c>
      <c r="AA33" s="22">
        <v>0</v>
      </c>
      <c r="AB33" s="22">
        <v>2</v>
      </c>
      <c r="AC33" s="24">
        <v>351.2</v>
      </c>
      <c r="AD33" s="22">
        <v>1</v>
      </c>
      <c r="AE33" s="22">
        <v>0</v>
      </c>
      <c r="AF33" s="22">
        <v>0</v>
      </c>
      <c r="AG33">
        <v>15</v>
      </c>
      <c r="AH33">
        <v>151</v>
      </c>
      <c r="AI33">
        <v>342</v>
      </c>
      <c r="AJ33">
        <v>3</v>
      </c>
      <c r="AK33">
        <v>2</v>
      </c>
      <c r="AL33">
        <v>1</v>
      </c>
      <c r="AM33" s="11">
        <f t="shared" si="2"/>
        <v>0.90963855421686746</v>
      </c>
      <c r="AN33" s="1">
        <f t="shared" si="3"/>
        <v>2.6315789473684208</v>
      </c>
      <c r="AO33" s="25">
        <f t="shared" si="4"/>
        <v>0.5</v>
      </c>
      <c r="AP33" s="4">
        <v>1</v>
      </c>
      <c r="AQ33" s="4">
        <v>0</v>
      </c>
      <c r="AR33" s="4">
        <v>2</v>
      </c>
      <c r="AS33" s="6">
        <v>9</v>
      </c>
      <c r="AT33" s="1">
        <f t="shared" si="5"/>
        <v>0</v>
      </c>
      <c r="AU33" s="11">
        <f t="shared" si="6"/>
        <v>1</v>
      </c>
      <c r="AV33">
        <v>1.85</v>
      </c>
      <c r="AW33" s="6">
        <v>186</v>
      </c>
      <c r="AX33" s="7">
        <v>1.85</v>
      </c>
      <c r="AY33">
        <v>5.9</v>
      </c>
      <c r="AZ33" s="24">
        <v>0.4</v>
      </c>
      <c r="BA33" s="24">
        <v>0</v>
      </c>
      <c r="BB33" s="24">
        <v>0</v>
      </c>
      <c r="BC33" s="24">
        <v>0.4</v>
      </c>
      <c r="BD33" s="3">
        <f t="shared" si="7"/>
        <v>-2.3659574468085109</v>
      </c>
      <c r="BE33" s="26">
        <v>0.9</v>
      </c>
      <c r="BF33" s="27">
        <v>-0.60000000000000009</v>
      </c>
      <c r="BG33" s="22">
        <v>115</v>
      </c>
      <c r="BH33" s="22">
        <v>108</v>
      </c>
      <c r="BI33" s="5">
        <f t="shared" si="8"/>
        <v>0.93913043478260871</v>
      </c>
      <c r="BJ33" s="22">
        <v>47</v>
      </c>
      <c r="BK33" s="22">
        <v>41</v>
      </c>
      <c r="BL33" s="5">
        <f t="shared" si="9"/>
        <v>0.87234042553191493</v>
      </c>
      <c r="BM33" s="22">
        <v>6</v>
      </c>
      <c r="BN33" s="22">
        <v>4</v>
      </c>
      <c r="BO33" s="5">
        <f t="shared" si="10"/>
        <v>0.66666666666666663</v>
      </c>
      <c r="BP33" s="22">
        <v>3</v>
      </c>
      <c r="BQ33" s="22">
        <v>6</v>
      </c>
      <c r="BR33" s="22">
        <v>1</v>
      </c>
      <c r="BS33" s="5">
        <f t="shared" si="11"/>
        <v>0.83333333333333337</v>
      </c>
      <c r="BT33"/>
      <c r="BU33"/>
      <c r="BV33"/>
      <c r="BW33"/>
      <c r="BX33"/>
      <c r="BY33"/>
      <c r="BZ33"/>
      <c r="CA33"/>
      <c r="CB33"/>
      <c r="CC33"/>
      <c r="CD33"/>
      <c r="CE33"/>
      <c r="CF33" s="5" t="str">
        <f t="shared" si="12"/>
        <v/>
      </c>
      <c r="CG33">
        <v>74</v>
      </c>
      <c r="CH33">
        <v>2</v>
      </c>
      <c r="CI33">
        <v>52</v>
      </c>
      <c r="CJ33">
        <v>1</v>
      </c>
      <c r="CK33">
        <v>27</v>
      </c>
      <c r="CL33">
        <v>12</v>
      </c>
      <c r="CM33" s="5">
        <v>0.9074000000000001</v>
      </c>
      <c r="CN33" s="9">
        <v>8.4755404200000009E-2</v>
      </c>
      <c r="CO33" s="10">
        <v>2.1666666666999999</v>
      </c>
      <c r="CP33" s="11">
        <f t="shared" si="13"/>
        <v>-4.5303100857142509E-3</v>
      </c>
      <c r="CQ33" s="29">
        <v>57</v>
      </c>
      <c r="CR33" s="29" t="s">
        <v>278</v>
      </c>
      <c r="CS33">
        <v>406</v>
      </c>
    </row>
    <row r="34" spans="1:97" x14ac:dyDescent="0.25">
      <c r="A34" s="22" t="s">
        <v>279</v>
      </c>
      <c r="B34" s="22" t="s">
        <v>280</v>
      </c>
      <c r="C34" s="22" t="s">
        <v>216</v>
      </c>
      <c r="D34" s="22" t="s">
        <v>100</v>
      </c>
      <c r="E34" s="22">
        <v>74</v>
      </c>
      <c r="F34" s="22">
        <v>171</v>
      </c>
      <c r="G34" s="22" t="s">
        <v>101</v>
      </c>
      <c r="H34" s="28"/>
      <c r="I34" s="22">
        <v>2009</v>
      </c>
      <c r="J34" s="22">
        <v>3</v>
      </c>
      <c r="K34" s="22">
        <v>77</v>
      </c>
      <c r="L34" s="22">
        <v>24</v>
      </c>
      <c r="M34" t="s">
        <v>281</v>
      </c>
      <c r="N34" t="s">
        <v>282</v>
      </c>
      <c r="O34" t="s">
        <v>283</v>
      </c>
      <c r="P34" s="23" t="s">
        <v>283</v>
      </c>
      <c r="Q34" s="22">
        <v>5</v>
      </c>
      <c r="R34" s="22">
        <v>4</v>
      </c>
      <c r="S34" s="22">
        <v>0</v>
      </c>
      <c r="T34" s="22">
        <v>4</v>
      </c>
      <c r="U34" s="22">
        <v>1</v>
      </c>
      <c r="V34" s="22">
        <v>155</v>
      </c>
      <c r="W34" s="22">
        <v>137</v>
      </c>
      <c r="X34" s="1">
        <f t="shared" ref="X34:X65" si="14">(V34-W34)/AC34*60</f>
        <v>4.3156843156843161</v>
      </c>
      <c r="Y34" s="5">
        <f t="shared" ref="Y34:Y65" si="15">W34/V34</f>
        <v>0.88387096774193552</v>
      </c>
      <c r="Z34" s="22">
        <v>0</v>
      </c>
      <c r="AA34" s="22">
        <v>0</v>
      </c>
      <c r="AB34" s="22">
        <v>0</v>
      </c>
      <c r="AC34" s="24">
        <v>250.25</v>
      </c>
      <c r="AD34" s="22">
        <v>0</v>
      </c>
      <c r="AE34" s="22">
        <v>0</v>
      </c>
      <c r="AF34" s="22">
        <v>0</v>
      </c>
      <c r="AG34">
        <v>15</v>
      </c>
      <c r="AH34">
        <v>130</v>
      </c>
      <c r="AI34">
        <v>213</v>
      </c>
      <c r="AJ34">
        <v>1</v>
      </c>
      <c r="AK34">
        <v>1</v>
      </c>
      <c r="AL34">
        <v>1</v>
      </c>
      <c r="AM34" s="11">
        <f t="shared" ref="AM34:AM65" si="16">AH34/MAX(1,AG34+AH34)</f>
        <v>0.89655172413793105</v>
      </c>
      <c r="AN34" s="1">
        <f t="shared" ref="AN34:AN65" si="17">AG34/MAX(1,AI34)*60</f>
        <v>4.2253521126760569</v>
      </c>
      <c r="AO34" s="25">
        <f t="shared" ref="AO34:AO65" si="18">AJ34/MAX(1,R34)</f>
        <v>0.25</v>
      </c>
      <c r="AP34" s="4">
        <v>1</v>
      </c>
      <c r="AQ34" s="4">
        <v>3</v>
      </c>
      <c r="AR34" s="4">
        <v>7</v>
      </c>
      <c r="AS34" s="6">
        <v>37</v>
      </c>
      <c r="AT34" s="1">
        <f t="shared" ref="AT34:AT65" si="19">AQ34/MAX(1,AS34)*60</f>
        <v>4.8648648648648649</v>
      </c>
      <c r="AU34" s="11">
        <f t="shared" ref="AU34:AU65" si="20">AR34/MAX(1,AQ34+AR34)</f>
        <v>0.7</v>
      </c>
      <c r="AV34">
        <v>0.751</v>
      </c>
      <c r="AW34" s="6">
        <v>128</v>
      </c>
      <c r="AX34" s="7">
        <v>0.51700000000000002</v>
      </c>
      <c r="AY34">
        <v>4.2</v>
      </c>
      <c r="AZ34" s="24">
        <v>-3.5</v>
      </c>
      <c r="BA34" s="24">
        <v>-0.30000000000000004</v>
      </c>
      <c r="BB34" s="24">
        <v>0</v>
      </c>
      <c r="BC34" s="24">
        <v>-3.8</v>
      </c>
      <c r="BD34" s="3">
        <f t="shared" ref="BD34:BD65" si="21">BC34-(AX34-0.55*(AW34/186))*(1/0.47)</f>
        <v>-4.0946922900937999</v>
      </c>
      <c r="BE34" s="26">
        <v>0.4</v>
      </c>
      <c r="BF34" s="27">
        <v>-4.84</v>
      </c>
      <c r="BG34" s="22">
        <v>127</v>
      </c>
      <c r="BH34" s="22">
        <v>114</v>
      </c>
      <c r="BI34" s="5">
        <f t="shared" ref="BI34:BI65" si="22">BH34/BG34</f>
        <v>0.89763779527559051</v>
      </c>
      <c r="BJ34" s="22">
        <v>25</v>
      </c>
      <c r="BK34" s="22">
        <v>20</v>
      </c>
      <c r="BL34" s="5">
        <f t="shared" ref="BL34:BL65" si="23">IF(BJ34&gt;0,BK34/BJ34,"")</f>
        <v>0.8</v>
      </c>
      <c r="BM34" s="22">
        <v>3</v>
      </c>
      <c r="BN34" s="22">
        <v>3</v>
      </c>
      <c r="BO34" s="5">
        <f t="shared" ref="BO34:BO65" si="24">IF(BM34&gt;0,BN34/BM34,"")</f>
        <v>1</v>
      </c>
      <c r="BP34" s="22">
        <v>1</v>
      </c>
      <c r="BQ34" s="22">
        <v>1</v>
      </c>
      <c r="BR34" s="22">
        <v>1</v>
      </c>
      <c r="BS34" s="5">
        <f t="shared" ref="BS34:BS65" si="25">IF(BQ34&gt;0,1-BR34/BQ34,"")</f>
        <v>0</v>
      </c>
      <c r="BT34"/>
      <c r="BU34"/>
      <c r="BV34"/>
      <c r="BW34"/>
      <c r="BX34"/>
      <c r="BY34"/>
      <c r="BZ34"/>
      <c r="CA34"/>
      <c r="CB34"/>
      <c r="CC34"/>
      <c r="CD34"/>
      <c r="CE34"/>
      <c r="CF34" s="5" t="str">
        <f t="shared" ref="CF34:CF65" si="26">IF(CD34&gt;0,1-CE34/CD34,"")</f>
        <v/>
      </c>
      <c r="CG34">
        <v>69</v>
      </c>
      <c r="CH34">
        <v>2</v>
      </c>
      <c r="CI34">
        <v>36</v>
      </c>
      <c r="CJ34">
        <v>7</v>
      </c>
      <c r="CK34">
        <v>32</v>
      </c>
      <c r="CL34">
        <v>9</v>
      </c>
      <c r="CM34" s="5">
        <v>0.89340000000000008</v>
      </c>
      <c r="CN34" s="9">
        <v>8.2348149100000004E-2</v>
      </c>
      <c r="CO34" s="10">
        <v>1.5</v>
      </c>
      <c r="CP34" s="11">
        <f t="shared" ref="CP34:CP65" si="27">Y34-(1-CN34)</f>
        <v>-3.378088315806449E-2</v>
      </c>
    </row>
    <row r="35" spans="1:97" x14ac:dyDescent="0.25">
      <c r="A35" s="22" t="s">
        <v>284</v>
      </c>
      <c r="B35" s="22" t="s">
        <v>285</v>
      </c>
      <c r="C35" s="28"/>
      <c r="D35" s="22" t="s">
        <v>286</v>
      </c>
      <c r="E35" s="22">
        <v>71</v>
      </c>
      <c r="F35" s="22">
        <v>186</v>
      </c>
      <c r="G35" s="22" t="s">
        <v>101</v>
      </c>
      <c r="H35" s="28"/>
      <c r="I35" s="22">
        <v>2003</v>
      </c>
      <c r="J35" s="22">
        <v>9</v>
      </c>
      <c r="K35" s="22">
        <v>271</v>
      </c>
      <c r="L35" s="22">
        <v>29</v>
      </c>
      <c r="M35" t="s">
        <v>287</v>
      </c>
      <c r="N35" t="s">
        <v>288</v>
      </c>
      <c r="O35" t="s">
        <v>289</v>
      </c>
      <c r="P35" s="23" t="s">
        <v>289</v>
      </c>
      <c r="Q35" s="22">
        <v>59</v>
      </c>
      <c r="R35" s="22">
        <v>59</v>
      </c>
      <c r="S35" s="22">
        <v>38</v>
      </c>
      <c r="T35" s="22">
        <v>17</v>
      </c>
      <c r="U35" s="22">
        <v>4</v>
      </c>
      <c r="V35" s="22">
        <v>1673</v>
      </c>
      <c r="W35" s="22">
        <v>1529</v>
      </c>
      <c r="X35" s="1">
        <f t="shared" si="14"/>
        <v>2.4338370962971312</v>
      </c>
      <c r="Y35" s="5">
        <f t="shared" si="15"/>
        <v>0.91392707710699339</v>
      </c>
      <c r="Z35" s="22">
        <v>0</v>
      </c>
      <c r="AA35" s="22">
        <v>1</v>
      </c>
      <c r="AB35" s="22">
        <v>2</v>
      </c>
      <c r="AC35" s="24">
        <v>3549.95</v>
      </c>
      <c r="AD35" s="22">
        <v>6</v>
      </c>
      <c r="AE35" s="22">
        <v>1</v>
      </c>
      <c r="AF35" s="22">
        <v>1</v>
      </c>
      <c r="AG35">
        <v>144</v>
      </c>
      <c r="AH35">
        <v>1529</v>
      </c>
      <c r="AI35">
        <v>3552</v>
      </c>
      <c r="AJ35">
        <v>36</v>
      </c>
      <c r="AK35">
        <v>7</v>
      </c>
      <c r="AL35">
        <v>2</v>
      </c>
      <c r="AM35" s="11">
        <f t="shared" si="16"/>
        <v>0.91392707710699339</v>
      </c>
      <c r="AN35" s="1">
        <f t="shared" si="17"/>
        <v>2.4324324324324325</v>
      </c>
      <c r="AO35" s="25">
        <f t="shared" si="18"/>
        <v>0.61016949152542377</v>
      </c>
      <c r="AP35" s="4">
        <v>0</v>
      </c>
      <c r="AQ35" s="4">
        <v>0</v>
      </c>
      <c r="AR35" s="4">
        <v>0</v>
      </c>
      <c r="AS35" s="6">
        <v>0</v>
      </c>
      <c r="AT35" s="1">
        <f t="shared" si="19"/>
        <v>0</v>
      </c>
      <c r="AU35" s="11">
        <f t="shared" si="20"/>
        <v>0</v>
      </c>
      <c r="AV35">
        <v>4.5</v>
      </c>
      <c r="AW35" s="6">
        <v>186</v>
      </c>
      <c r="AX35" s="7">
        <v>4.5</v>
      </c>
      <c r="AY35">
        <v>59.2</v>
      </c>
      <c r="AZ35" s="24">
        <v>5</v>
      </c>
      <c r="BA35" s="24">
        <v>0.9</v>
      </c>
      <c r="BB35" s="24">
        <v>0</v>
      </c>
      <c r="BC35" s="24">
        <v>5.9</v>
      </c>
      <c r="BD35" s="3">
        <f t="shared" si="21"/>
        <v>-2.5042553191489354</v>
      </c>
      <c r="BE35" s="26">
        <v>9.9</v>
      </c>
      <c r="BF35" s="27">
        <v>10.14</v>
      </c>
      <c r="BG35" s="22">
        <v>1387</v>
      </c>
      <c r="BH35" s="22">
        <v>1279</v>
      </c>
      <c r="BI35" s="5">
        <f t="shared" si="22"/>
        <v>0.92213410237923576</v>
      </c>
      <c r="BJ35" s="22">
        <v>245</v>
      </c>
      <c r="BK35" s="22">
        <v>210</v>
      </c>
      <c r="BL35" s="5">
        <f t="shared" si="23"/>
        <v>0.8571428571428571</v>
      </c>
      <c r="BM35" s="22">
        <v>41</v>
      </c>
      <c r="BN35" s="22">
        <v>40</v>
      </c>
      <c r="BO35" s="5">
        <f t="shared" si="24"/>
        <v>0.97560975609756095</v>
      </c>
      <c r="BP35" s="22">
        <v>14</v>
      </c>
      <c r="BQ35" s="22">
        <v>44</v>
      </c>
      <c r="BR35" s="22">
        <v>1</v>
      </c>
      <c r="BS35" s="5">
        <f t="shared" si="25"/>
        <v>0.97727272727272729</v>
      </c>
      <c r="BT35" s="22">
        <v>3</v>
      </c>
      <c r="BU35" s="22">
        <v>2</v>
      </c>
      <c r="BV35" s="22">
        <v>18</v>
      </c>
      <c r="BW35" s="22">
        <v>5</v>
      </c>
      <c r="BX35" s="22">
        <v>2</v>
      </c>
      <c r="BY35" s="22">
        <v>1</v>
      </c>
      <c r="BZ35" s="22">
        <v>12</v>
      </c>
      <c r="CA35" s="22">
        <v>4</v>
      </c>
      <c r="CB35" s="22">
        <v>5</v>
      </c>
      <c r="CC35" s="22">
        <v>3</v>
      </c>
      <c r="CD35" s="22">
        <v>30</v>
      </c>
      <c r="CE35" s="22">
        <v>9</v>
      </c>
      <c r="CF35" s="5">
        <f t="shared" si="26"/>
        <v>0.7</v>
      </c>
      <c r="CG35">
        <v>629</v>
      </c>
      <c r="CH35">
        <v>29</v>
      </c>
      <c r="CI35">
        <v>431</v>
      </c>
      <c r="CJ35">
        <v>40</v>
      </c>
      <c r="CK35">
        <v>469</v>
      </c>
      <c r="CL35">
        <v>75</v>
      </c>
      <c r="CM35" s="5">
        <v>0.9235000000000001</v>
      </c>
      <c r="CN35" s="9">
        <v>8.625065970000001E-2</v>
      </c>
      <c r="CO35" s="10">
        <v>3.1694915253999998</v>
      </c>
      <c r="CP35" s="11">
        <f t="shared" si="27"/>
        <v>1.7773680699340044E-4</v>
      </c>
      <c r="CQ35" s="29">
        <v>4</v>
      </c>
      <c r="CR35" s="29" t="s">
        <v>153</v>
      </c>
      <c r="CS35">
        <v>110</v>
      </c>
    </row>
    <row r="36" spans="1:97" x14ac:dyDescent="0.25">
      <c r="A36" s="22" t="s">
        <v>290</v>
      </c>
      <c r="B36" s="22" t="s">
        <v>291</v>
      </c>
      <c r="C36" s="22" t="s">
        <v>167</v>
      </c>
      <c r="D36" s="22" t="s">
        <v>100</v>
      </c>
      <c r="E36" s="22">
        <v>73</v>
      </c>
      <c r="F36" s="22">
        <v>216</v>
      </c>
      <c r="G36" s="22" t="s">
        <v>101</v>
      </c>
      <c r="H36" s="28"/>
      <c r="I36" s="28"/>
      <c r="J36" s="28"/>
      <c r="K36" s="28"/>
      <c r="L36" s="22">
        <v>26</v>
      </c>
      <c r="M36" t="s">
        <v>292</v>
      </c>
      <c r="N36" t="s">
        <v>293</v>
      </c>
      <c r="O36" t="s">
        <v>119</v>
      </c>
      <c r="P36" s="23" t="s">
        <v>119</v>
      </c>
      <c r="Q36" s="22">
        <v>24</v>
      </c>
      <c r="R36" s="22">
        <v>23</v>
      </c>
      <c r="S36" s="22">
        <v>20</v>
      </c>
      <c r="T36" s="22">
        <v>1</v>
      </c>
      <c r="U36" s="22">
        <v>2</v>
      </c>
      <c r="V36" s="22">
        <v>707</v>
      </c>
      <c r="W36" s="22">
        <v>665</v>
      </c>
      <c r="X36" s="1">
        <f t="shared" si="14"/>
        <v>1.785988495021245</v>
      </c>
      <c r="Y36" s="5">
        <f t="shared" si="15"/>
        <v>0.94059405940594054</v>
      </c>
      <c r="Z36" s="22">
        <v>0</v>
      </c>
      <c r="AA36" s="22">
        <v>1</v>
      </c>
      <c r="AB36" s="22">
        <v>0</v>
      </c>
      <c r="AC36" s="24">
        <v>1410.9833333332999</v>
      </c>
      <c r="AD36" s="22">
        <v>3</v>
      </c>
      <c r="AE36" s="22">
        <v>0</v>
      </c>
      <c r="AF36" s="22">
        <v>0</v>
      </c>
      <c r="AG36">
        <v>40</v>
      </c>
      <c r="AH36">
        <v>662</v>
      </c>
      <c r="AI36">
        <v>1391</v>
      </c>
      <c r="AJ36">
        <v>18</v>
      </c>
      <c r="AK36">
        <v>1</v>
      </c>
      <c r="AL36">
        <v>1</v>
      </c>
      <c r="AM36" s="11">
        <f t="shared" si="16"/>
        <v>0.94301994301994307</v>
      </c>
      <c r="AN36" s="1">
        <f t="shared" si="17"/>
        <v>1.7253774263120056</v>
      </c>
      <c r="AO36" s="25">
        <f t="shared" si="18"/>
        <v>0.78260869565217395</v>
      </c>
      <c r="AP36" s="4">
        <v>1</v>
      </c>
      <c r="AQ36" s="4">
        <v>2</v>
      </c>
      <c r="AR36" s="4">
        <v>3</v>
      </c>
      <c r="AS36" s="6">
        <v>20</v>
      </c>
      <c r="AT36" s="1">
        <f t="shared" si="19"/>
        <v>6</v>
      </c>
      <c r="AU36" s="11">
        <f t="shared" si="20"/>
        <v>0.6</v>
      </c>
      <c r="AV36">
        <v>0.72</v>
      </c>
      <c r="AW36" s="6">
        <v>80</v>
      </c>
      <c r="AX36" s="7">
        <v>0.31</v>
      </c>
      <c r="AY36">
        <v>23.5</v>
      </c>
      <c r="AZ36" s="24">
        <v>18.600000000000001</v>
      </c>
      <c r="BA36" s="24">
        <v>-0.2</v>
      </c>
      <c r="BB36" s="24">
        <v>0.2</v>
      </c>
      <c r="BC36" s="24">
        <v>18.600000000000001</v>
      </c>
      <c r="BD36" s="3">
        <f t="shared" si="21"/>
        <v>18.44374285060627</v>
      </c>
      <c r="BE36" s="26">
        <v>6.5</v>
      </c>
      <c r="BF36" s="27">
        <v>8.5299999999999994</v>
      </c>
      <c r="BG36" s="22">
        <v>597</v>
      </c>
      <c r="BH36" s="22">
        <v>563</v>
      </c>
      <c r="BI36" s="5">
        <f t="shared" si="22"/>
        <v>0.94304857621440541</v>
      </c>
      <c r="BJ36" s="22">
        <v>97</v>
      </c>
      <c r="BK36" s="22">
        <v>90</v>
      </c>
      <c r="BL36" s="5">
        <f t="shared" si="23"/>
        <v>0.92783505154639179</v>
      </c>
      <c r="BM36" s="22">
        <v>13</v>
      </c>
      <c r="BN36" s="22">
        <v>12</v>
      </c>
      <c r="BO36" s="5">
        <f t="shared" si="24"/>
        <v>0.92307692307692313</v>
      </c>
      <c r="BP36" s="22">
        <v>8</v>
      </c>
      <c r="BQ36" s="22">
        <v>13</v>
      </c>
      <c r="BR36" s="22">
        <v>0</v>
      </c>
      <c r="BS36" s="5">
        <f t="shared" si="25"/>
        <v>1</v>
      </c>
      <c r="BT36" s="22">
        <v>1</v>
      </c>
      <c r="BU36" s="22">
        <v>0</v>
      </c>
      <c r="BV36" s="22">
        <v>3</v>
      </c>
      <c r="BW36" s="22">
        <v>0</v>
      </c>
      <c r="BX36" s="22">
        <v>1</v>
      </c>
      <c r="BY36" s="22">
        <v>2</v>
      </c>
      <c r="BZ36" s="22">
        <v>16</v>
      </c>
      <c r="CA36" s="22">
        <v>7</v>
      </c>
      <c r="CB36" s="22">
        <v>2</v>
      </c>
      <c r="CC36" s="22">
        <v>2</v>
      </c>
      <c r="CD36" s="22">
        <v>19</v>
      </c>
      <c r="CE36" s="22">
        <v>7</v>
      </c>
      <c r="CF36" s="5">
        <f t="shared" si="26"/>
        <v>0.63157894736842102</v>
      </c>
      <c r="CG36">
        <v>328</v>
      </c>
      <c r="CH36">
        <v>8</v>
      </c>
      <c r="CI36">
        <v>182</v>
      </c>
      <c r="CJ36">
        <v>14</v>
      </c>
      <c r="CK36">
        <v>155</v>
      </c>
      <c r="CL36">
        <v>20</v>
      </c>
      <c r="CM36" s="5">
        <v>0.94300000000000006</v>
      </c>
      <c r="CN36" s="9">
        <v>8.4467689600000007E-2</v>
      </c>
      <c r="CO36" s="10">
        <v>3.1304347826000001</v>
      </c>
      <c r="CP36" s="11">
        <f t="shared" si="27"/>
        <v>2.5061749005940603E-2</v>
      </c>
      <c r="CQ36" s="29">
        <v>1</v>
      </c>
      <c r="CR36" s="29" t="s">
        <v>153</v>
      </c>
      <c r="CS36">
        <v>9</v>
      </c>
    </row>
    <row r="37" spans="1:97" x14ac:dyDescent="0.25">
      <c r="A37" s="22" t="s">
        <v>294</v>
      </c>
      <c r="B37" s="22" t="s">
        <v>295</v>
      </c>
      <c r="C37" s="28"/>
      <c r="D37" s="22" t="s">
        <v>142</v>
      </c>
      <c r="E37" s="22">
        <v>74</v>
      </c>
      <c r="F37" s="22">
        <v>192</v>
      </c>
      <c r="G37" s="22" t="s">
        <v>201</v>
      </c>
      <c r="H37" s="28"/>
      <c r="I37" s="28"/>
      <c r="J37" s="28"/>
      <c r="K37" s="28"/>
      <c r="L37" s="22">
        <v>32</v>
      </c>
      <c r="M37" t="s">
        <v>275</v>
      </c>
      <c r="N37" t="s">
        <v>296</v>
      </c>
      <c r="O37" t="s">
        <v>297</v>
      </c>
      <c r="P37" s="23" t="s">
        <v>297</v>
      </c>
      <c r="Q37" s="22">
        <v>52</v>
      </c>
      <c r="R37" s="22">
        <v>44</v>
      </c>
      <c r="S37" s="22">
        <v>26</v>
      </c>
      <c r="T37" s="22">
        <v>19</v>
      </c>
      <c r="U37" s="22">
        <v>4</v>
      </c>
      <c r="V37" s="22">
        <v>1376</v>
      </c>
      <c r="W37" s="22">
        <v>1263</v>
      </c>
      <c r="X37" s="1">
        <f t="shared" si="14"/>
        <v>2.3616424677654653</v>
      </c>
      <c r="Y37" s="5">
        <f t="shared" si="15"/>
        <v>0.91787790697674421</v>
      </c>
      <c r="Z37" s="22">
        <v>0</v>
      </c>
      <c r="AA37" s="22">
        <v>0</v>
      </c>
      <c r="AB37" s="22">
        <v>0</v>
      </c>
      <c r="AC37" s="24">
        <v>2870.8833333333</v>
      </c>
      <c r="AD37" s="22">
        <v>1</v>
      </c>
      <c r="AE37" s="22">
        <v>0</v>
      </c>
      <c r="AF37" s="22">
        <v>0</v>
      </c>
      <c r="AG37">
        <v>110</v>
      </c>
      <c r="AH37">
        <v>1161</v>
      </c>
      <c r="AI37">
        <v>2610</v>
      </c>
      <c r="AJ37">
        <v>24</v>
      </c>
      <c r="AK37">
        <v>3</v>
      </c>
      <c r="AL37">
        <v>2</v>
      </c>
      <c r="AM37" s="11">
        <f t="shared" si="16"/>
        <v>0.91345397324940991</v>
      </c>
      <c r="AN37" s="1">
        <f t="shared" si="17"/>
        <v>2.5287356321839081</v>
      </c>
      <c r="AO37" s="25">
        <f t="shared" si="18"/>
        <v>0.54545454545454541</v>
      </c>
      <c r="AP37" s="4">
        <v>8</v>
      </c>
      <c r="AQ37" s="4">
        <v>3</v>
      </c>
      <c r="AR37" s="4">
        <v>102</v>
      </c>
      <c r="AS37" s="6">
        <v>261</v>
      </c>
      <c r="AT37" s="1">
        <f t="shared" si="19"/>
        <v>0.68965517241379315</v>
      </c>
      <c r="AU37" s="11">
        <f t="shared" si="20"/>
        <v>0.97142857142857142</v>
      </c>
      <c r="AV37">
        <v>4.5</v>
      </c>
      <c r="AW37" s="6">
        <v>186</v>
      </c>
      <c r="AX37" s="7">
        <v>4.5</v>
      </c>
      <c r="AY37">
        <v>47.9</v>
      </c>
      <c r="AZ37" s="24">
        <v>7.6</v>
      </c>
      <c r="BA37" s="24">
        <v>0.7</v>
      </c>
      <c r="BB37" s="24">
        <v>-1.2</v>
      </c>
      <c r="BC37" s="24">
        <v>7.1</v>
      </c>
      <c r="BD37" s="3">
        <f t="shared" si="21"/>
        <v>-1.3042553191489361</v>
      </c>
      <c r="BE37" s="26">
        <v>8.8000000000000007</v>
      </c>
      <c r="BF37" s="27">
        <v>-1.87</v>
      </c>
      <c r="BG37" s="22">
        <v>1207</v>
      </c>
      <c r="BH37" s="22">
        <v>1119</v>
      </c>
      <c r="BI37" s="5">
        <f t="shared" si="22"/>
        <v>0.92709196354598178</v>
      </c>
      <c r="BJ37" s="22">
        <v>130</v>
      </c>
      <c r="BK37" s="22">
        <v>106</v>
      </c>
      <c r="BL37" s="5">
        <f t="shared" si="23"/>
        <v>0.81538461538461537</v>
      </c>
      <c r="BM37" s="22">
        <v>39</v>
      </c>
      <c r="BN37" s="22">
        <v>38</v>
      </c>
      <c r="BO37" s="5">
        <f t="shared" si="24"/>
        <v>0.97435897435897434</v>
      </c>
      <c r="BP37" s="22">
        <v>10</v>
      </c>
      <c r="BQ37" s="22">
        <v>18</v>
      </c>
      <c r="BR37" s="22">
        <v>2</v>
      </c>
      <c r="BS37" s="5">
        <f t="shared" si="25"/>
        <v>0.88888888888888884</v>
      </c>
      <c r="BT37" s="22">
        <v>1</v>
      </c>
      <c r="BU37" s="22">
        <v>1</v>
      </c>
      <c r="BV37" s="22">
        <v>6</v>
      </c>
      <c r="BW37" s="22">
        <v>2</v>
      </c>
      <c r="BX37" s="22">
        <v>0</v>
      </c>
      <c r="BY37" s="22">
        <v>1</v>
      </c>
      <c r="BZ37" s="22">
        <v>6</v>
      </c>
      <c r="CA37" s="22">
        <v>3</v>
      </c>
      <c r="CB37" s="22">
        <v>1</v>
      </c>
      <c r="CC37" s="22">
        <v>2</v>
      </c>
      <c r="CD37" s="22">
        <v>12</v>
      </c>
      <c r="CE37" s="22">
        <v>5</v>
      </c>
      <c r="CF37" s="5">
        <f t="shared" si="26"/>
        <v>0.58333333333333326</v>
      </c>
      <c r="CG37">
        <v>582</v>
      </c>
      <c r="CH37">
        <v>19</v>
      </c>
      <c r="CI37">
        <v>349</v>
      </c>
      <c r="CJ37">
        <v>33</v>
      </c>
      <c r="CK37">
        <v>332</v>
      </c>
      <c r="CL37">
        <v>61</v>
      </c>
      <c r="CM37" s="5">
        <v>0.9254</v>
      </c>
      <c r="CN37" s="9">
        <v>8.4053048899999996E-2</v>
      </c>
      <c r="CO37" s="10">
        <v>2.9090909091000001</v>
      </c>
      <c r="CP37" s="11">
        <f t="shared" si="27"/>
        <v>1.9309558767441892E-3</v>
      </c>
    </row>
    <row r="38" spans="1:97" x14ac:dyDescent="0.25">
      <c r="A38" s="22" t="s">
        <v>298</v>
      </c>
      <c r="B38" s="22" t="s">
        <v>299</v>
      </c>
      <c r="C38" s="22" t="s">
        <v>176</v>
      </c>
      <c r="D38" s="22" t="s">
        <v>100</v>
      </c>
      <c r="E38" s="22">
        <v>74</v>
      </c>
      <c r="F38" s="22">
        <v>203</v>
      </c>
      <c r="G38" s="22" t="s">
        <v>101</v>
      </c>
      <c r="H38" s="28"/>
      <c r="I38" s="22">
        <v>2008</v>
      </c>
      <c r="J38" s="22">
        <v>4</v>
      </c>
      <c r="K38" s="22">
        <v>93</v>
      </c>
      <c r="L38" s="22">
        <v>25</v>
      </c>
      <c r="M38" t="s">
        <v>300</v>
      </c>
      <c r="N38" t="s">
        <v>301</v>
      </c>
      <c r="O38" t="s">
        <v>272</v>
      </c>
      <c r="P38" s="23" t="s">
        <v>272</v>
      </c>
      <c r="Q38" s="22">
        <v>73</v>
      </c>
      <c r="R38" s="22">
        <v>72</v>
      </c>
      <c r="S38" s="22">
        <v>41</v>
      </c>
      <c r="T38" s="22">
        <v>20</v>
      </c>
      <c r="U38" s="22">
        <v>10</v>
      </c>
      <c r="V38" s="22">
        <v>2044</v>
      </c>
      <c r="W38" s="22">
        <v>1887</v>
      </c>
      <c r="X38" s="1">
        <f t="shared" si="14"/>
        <v>2.2177838641705652</v>
      </c>
      <c r="Y38" s="5">
        <f t="shared" si="15"/>
        <v>0.92318982387475534</v>
      </c>
      <c r="Z38" s="22">
        <v>0</v>
      </c>
      <c r="AA38" s="22">
        <v>2</v>
      </c>
      <c r="AB38" s="22">
        <v>2</v>
      </c>
      <c r="AC38" s="24">
        <v>4247.4833333332999</v>
      </c>
      <c r="AD38" s="22">
        <v>9</v>
      </c>
      <c r="AE38" s="22">
        <v>1</v>
      </c>
      <c r="AF38" s="22">
        <v>1</v>
      </c>
      <c r="AG38">
        <v>154</v>
      </c>
      <c r="AH38">
        <v>1878</v>
      </c>
      <c r="AI38">
        <v>4229</v>
      </c>
      <c r="AJ38">
        <v>44</v>
      </c>
      <c r="AK38">
        <v>7</v>
      </c>
      <c r="AL38">
        <v>3</v>
      </c>
      <c r="AM38" s="11">
        <f t="shared" si="16"/>
        <v>0.92421259842519687</v>
      </c>
      <c r="AN38" s="1">
        <f t="shared" si="17"/>
        <v>2.1849136911799478</v>
      </c>
      <c r="AO38" s="25">
        <f t="shared" si="18"/>
        <v>0.61111111111111116</v>
      </c>
      <c r="AP38" s="4">
        <v>1</v>
      </c>
      <c r="AQ38" s="4">
        <v>3</v>
      </c>
      <c r="AR38" s="4">
        <v>9</v>
      </c>
      <c r="AS38" s="6">
        <v>18</v>
      </c>
      <c r="AT38" s="1">
        <f t="shared" si="19"/>
        <v>10</v>
      </c>
      <c r="AU38" s="11">
        <f t="shared" si="20"/>
        <v>0.75</v>
      </c>
      <c r="AV38">
        <v>1.85</v>
      </c>
      <c r="AW38" s="6">
        <v>186</v>
      </c>
      <c r="AX38" s="7">
        <v>1.85</v>
      </c>
      <c r="AY38">
        <v>70.8</v>
      </c>
      <c r="AZ38" s="24">
        <v>24.6</v>
      </c>
      <c r="BA38" s="24">
        <v>0.4</v>
      </c>
      <c r="BB38" s="24">
        <v>0.60000000000000009</v>
      </c>
      <c r="BC38" s="24">
        <v>25.6</v>
      </c>
      <c r="BD38" s="3">
        <f t="shared" si="21"/>
        <v>22.834042553191491</v>
      </c>
      <c r="BE38" s="26">
        <v>14.4</v>
      </c>
      <c r="BF38" s="27">
        <v>14.18</v>
      </c>
      <c r="BG38" s="22">
        <v>1640</v>
      </c>
      <c r="BH38" s="22">
        <v>1524</v>
      </c>
      <c r="BI38" s="5">
        <f t="shared" si="22"/>
        <v>0.92926829268292688</v>
      </c>
      <c r="BJ38" s="22">
        <v>341</v>
      </c>
      <c r="BK38" s="22">
        <v>303</v>
      </c>
      <c r="BL38" s="5">
        <f t="shared" si="23"/>
        <v>0.88856304985337242</v>
      </c>
      <c r="BM38" s="22">
        <v>63</v>
      </c>
      <c r="BN38" s="22">
        <v>60</v>
      </c>
      <c r="BO38" s="5">
        <f t="shared" si="24"/>
        <v>0.95238095238095233</v>
      </c>
      <c r="BP38" s="22">
        <v>18</v>
      </c>
      <c r="BQ38" s="22">
        <v>38</v>
      </c>
      <c r="BR38" s="22">
        <v>7</v>
      </c>
      <c r="BS38" s="5">
        <f t="shared" si="25"/>
        <v>0.81578947368421051</v>
      </c>
      <c r="BT38" s="22">
        <v>1</v>
      </c>
      <c r="BU38" s="22">
        <v>2</v>
      </c>
      <c r="BV38" s="22">
        <v>12</v>
      </c>
      <c r="BW38" s="22">
        <v>5</v>
      </c>
      <c r="BX38" s="22">
        <v>2</v>
      </c>
      <c r="BY38" s="22">
        <v>1</v>
      </c>
      <c r="BZ38" s="22">
        <v>27</v>
      </c>
      <c r="CA38" s="22">
        <v>6</v>
      </c>
      <c r="CB38" s="22">
        <v>3</v>
      </c>
      <c r="CC38" s="22">
        <v>3</v>
      </c>
      <c r="CD38" s="22">
        <v>39</v>
      </c>
      <c r="CE38" s="22">
        <v>11</v>
      </c>
      <c r="CF38" s="5">
        <f t="shared" si="26"/>
        <v>0.71794871794871795</v>
      </c>
      <c r="CG38">
        <v>939</v>
      </c>
      <c r="CH38">
        <v>35</v>
      </c>
      <c r="CI38">
        <v>486</v>
      </c>
      <c r="CJ38">
        <v>43</v>
      </c>
      <c r="CK38">
        <v>462</v>
      </c>
      <c r="CL38">
        <v>79</v>
      </c>
      <c r="CM38" s="5">
        <v>0.92660000000000009</v>
      </c>
      <c r="CN38" s="9">
        <v>8.4833512799999997E-2</v>
      </c>
      <c r="CO38" s="10">
        <v>2.9305555555999998</v>
      </c>
      <c r="CP38" s="11">
        <f t="shared" si="27"/>
        <v>8.0233366747552992E-3</v>
      </c>
    </row>
    <row r="39" spans="1:97" x14ac:dyDescent="0.25">
      <c r="A39" s="22" t="s">
        <v>302</v>
      </c>
      <c r="B39" s="22" t="s">
        <v>303</v>
      </c>
      <c r="C39" s="22" t="s">
        <v>304</v>
      </c>
      <c r="D39" s="22" t="s">
        <v>116</v>
      </c>
      <c r="E39" s="22">
        <v>73</v>
      </c>
      <c r="F39" s="22">
        <v>218</v>
      </c>
      <c r="G39" s="22" t="s">
        <v>101</v>
      </c>
      <c r="H39" s="28"/>
      <c r="I39" s="22">
        <v>2003</v>
      </c>
      <c r="J39" s="22">
        <v>2</v>
      </c>
      <c r="K39" s="22">
        <v>64</v>
      </c>
      <c r="L39" s="22">
        <v>30</v>
      </c>
      <c r="M39" t="s">
        <v>305</v>
      </c>
      <c r="N39" t="s">
        <v>306</v>
      </c>
      <c r="O39" t="s">
        <v>277</v>
      </c>
      <c r="P39" s="23" t="s">
        <v>277</v>
      </c>
      <c r="Q39" s="22">
        <v>53</v>
      </c>
      <c r="R39" s="22">
        <v>50</v>
      </c>
      <c r="S39" s="22">
        <v>23</v>
      </c>
      <c r="T39" s="22">
        <v>13</v>
      </c>
      <c r="U39" s="22">
        <v>11</v>
      </c>
      <c r="V39" s="22">
        <v>1350</v>
      </c>
      <c r="W39" s="22">
        <v>1229</v>
      </c>
      <c r="X39" s="1">
        <f t="shared" si="14"/>
        <v>2.4439644289842342</v>
      </c>
      <c r="Y39" s="5">
        <f t="shared" si="15"/>
        <v>0.91037037037037039</v>
      </c>
      <c r="Z39" s="22">
        <v>0</v>
      </c>
      <c r="AA39" s="22">
        <v>1</v>
      </c>
      <c r="AB39" s="22">
        <v>2</v>
      </c>
      <c r="AC39" s="24">
        <v>2970.5833333332998</v>
      </c>
      <c r="AD39" s="22">
        <v>2</v>
      </c>
      <c r="AE39" s="22">
        <v>1</v>
      </c>
      <c r="AF39" s="22">
        <v>1</v>
      </c>
      <c r="AG39">
        <v>119</v>
      </c>
      <c r="AH39">
        <v>1204</v>
      </c>
      <c r="AI39">
        <v>2894</v>
      </c>
      <c r="AJ39">
        <v>29</v>
      </c>
      <c r="AK39">
        <v>8</v>
      </c>
      <c r="AL39">
        <v>4</v>
      </c>
      <c r="AM39" s="11">
        <f t="shared" si="16"/>
        <v>0.91005291005291</v>
      </c>
      <c r="AN39" s="1">
        <f t="shared" si="17"/>
        <v>2.4671734623358672</v>
      </c>
      <c r="AO39" s="25">
        <f t="shared" si="18"/>
        <v>0.57999999999999996</v>
      </c>
      <c r="AP39" s="4">
        <v>3</v>
      </c>
      <c r="AQ39" s="4">
        <v>2</v>
      </c>
      <c r="AR39" s="4">
        <v>25</v>
      </c>
      <c r="AS39" s="6">
        <v>77</v>
      </c>
      <c r="AT39" s="1">
        <f t="shared" si="19"/>
        <v>1.5584415584415585</v>
      </c>
      <c r="AU39" s="11">
        <f t="shared" si="20"/>
        <v>0.92592592592592593</v>
      </c>
      <c r="AV39">
        <v>5.2919999999999998</v>
      </c>
      <c r="AW39" s="6">
        <v>186</v>
      </c>
      <c r="AX39" s="7">
        <v>5.2919999999999998</v>
      </c>
      <c r="AY39">
        <v>49.5</v>
      </c>
      <c r="AZ39" s="24">
        <v>2.8</v>
      </c>
      <c r="BA39" s="24">
        <v>0.9</v>
      </c>
      <c r="BB39" s="24">
        <v>-6.9</v>
      </c>
      <c r="BC39" s="24">
        <v>-3.3</v>
      </c>
      <c r="BD39" s="3">
        <f t="shared" si="21"/>
        <v>-13.389361702127658</v>
      </c>
      <c r="BE39" s="26">
        <v>7.4</v>
      </c>
      <c r="BF39" s="27">
        <v>-7.81</v>
      </c>
      <c r="BG39" s="22">
        <v>1087</v>
      </c>
      <c r="BH39" s="22">
        <v>999</v>
      </c>
      <c r="BI39" s="5">
        <f t="shared" si="22"/>
        <v>0.91904323827046919</v>
      </c>
      <c r="BJ39" s="22">
        <v>219</v>
      </c>
      <c r="BK39" s="22">
        <v>189</v>
      </c>
      <c r="BL39" s="5">
        <f t="shared" si="23"/>
        <v>0.86301369863013699</v>
      </c>
      <c r="BM39" s="22">
        <v>44</v>
      </c>
      <c r="BN39" s="22">
        <v>41</v>
      </c>
      <c r="BO39" s="5">
        <f t="shared" si="24"/>
        <v>0.93181818181818177</v>
      </c>
      <c r="BP39" s="22">
        <v>18</v>
      </c>
      <c r="BQ39" s="22">
        <v>27</v>
      </c>
      <c r="BR39" s="22">
        <v>3</v>
      </c>
      <c r="BS39" s="5">
        <f t="shared" si="25"/>
        <v>0.88888888888888884</v>
      </c>
      <c r="BT39" s="22">
        <v>0</v>
      </c>
      <c r="BU39" s="22">
        <v>6</v>
      </c>
      <c r="BV39" s="22">
        <v>16</v>
      </c>
      <c r="BW39" s="22">
        <v>10</v>
      </c>
      <c r="BX39" s="22">
        <v>2</v>
      </c>
      <c r="BY39" s="22">
        <v>2</v>
      </c>
      <c r="BZ39" s="22">
        <v>16</v>
      </c>
      <c r="CA39" s="22">
        <v>7</v>
      </c>
      <c r="CB39" s="22">
        <v>2</v>
      </c>
      <c r="CC39" s="22">
        <v>8</v>
      </c>
      <c r="CD39" s="22">
        <v>32</v>
      </c>
      <c r="CE39" s="22">
        <v>17</v>
      </c>
      <c r="CF39" s="5">
        <f t="shared" si="26"/>
        <v>0.46875</v>
      </c>
      <c r="CG39">
        <v>627</v>
      </c>
      <c r="CH39">
        <v>22</v>
      </c>
      <c r="CI39">
        <v>323</v>
      </c>
      <c r="CJ39">
        <v>31</v>
      </c>
      <c r="CK39">
        <v>279</v>
      </c>
      <c r="CL39">
        <v>68</v>
      </c>
      <c r="CM39" s="5">
        <v>0.91410000000000002</v>
      </c>
      <c r="CN39" s="9">
        <v>8.5404430000000003E-2</v>
      </c>
      <c r="CO39" s="10">
        <v>2.8</v>
      </c>
      <c r="CP39" s="11">
        <f t="shared" si="27"/>
        <v>-4.225199629629639E-3</v>
      </c>
      <c r="CQ39" s="29">
        <v>13</v>
      </c>
      <c r="CR39" s="29" t="s">
        <v>307</v>
      </c>
      <c r="CS39">
        <v>65</v>
      </c>
    </row>
    <row r="40" spans="1:97" x14ac:dyDescent="0.25">
      <c r="A40" s="22" t="s">
        <v>308</v>
      </c>
      <c r="B40" s="22" t="s">
        <v>309</v>
      </c>
      <c r="C40" s="22" t="s">
        <v>216</v>
      </c>
      <c r="D40" s="22" t="s">
        <v>100</v>
      </c>
      <c r="E40" s="22">
        <v>75</v>
      </c>
      <c r="F40" s="22">
        <v>202</v>
      </c>
      <c r="G40" s="22" t="s">
        <v>201</v>
      </c>
      <c r="H40" s="22" t="s">
        <v>102</v>
      </c>
      <c r="I40" s="22">
        <v>2008</v>
      </c>
      <c r="J40" s="22">
        <v>3</v>
      </c>
      <c r="K40" s="22">
        <v>77</v>
      </c>
      <c r="L40" s="22">
        <v>24</v>
      </c>
      <c r="M40" t="s">
        <v>310</v>
      </c>
      <c r="N40" t="s">
        <v>311</v>
      </c>
      <c r="O40" t="s">
        <v>312</v>
      </c>
      <c r="P40" s="23" t="s">
        <v>312</v>
      </c>
      <c r="Q40" s="22">
        <v>38</v>
      </c>
      <c r="R40" s="22">
        <v>36</v>
      </c>
      <c r="S40" s="22">
        <v>21</v>
      </c>
      <c r="T40" s="22">
        <v>10</v>
      </c>
      <c r="U40" s="22">
        <v>5</v>
      </c>
      <c r="V40" s="22">
        <v>986</v>
      </c>
      <c r="W40" s="22">
        <v>901</v>
      </c>
      <c r="X40" s="1">
        <f t="shared" si="14"/>
        <v>2.3849978955900548</v>
      </c>
      <c r="Y40" s="5">
        <f t="shared" si="15"/>
        <v>0.91379310344827591</v>
      </c>
      <c r="Z40" s="22">
        <v>0</v>
      </c>
      <c r="AA40" s="22">
        <v>0</v>
      </c>
      <c r="AB40" s="22">
        <v>0</v>
      </c>
      <c r="AC40" s="24">
        <v>2138.3666666667</v>
      </c>
      <c r="AD40" s="22">
        <v>2</v>
      </c>
      <c r="AE40" s="22">
        <v>0</v>
      </c>
      <c r="AF40" s="22">
        <v>0</v>
      </c>
      <c r="AG40">
        <v>84</v>
      </c>
      <c r="AH40">
        <v>877</v>
      </c>
      <c r="AI40">
        <v>2081</v>
      </c>
      <c r="AJ40">
        <v>21</v>
      </c>
      <c r="AK40">
        <v>7</v>
      </c>
      <c r="AL40">
        <v>4</v>
      </c>
      <c r="AM40" s="11">
        <f t="shared" si="16"/>
        <v>0.91259105098855364</v>
      </c>
      <c r="AN40" s="1">
        <f t="shared" si="17"/>
        <v>2.4219125420470928</v>
      </c>
      <c r="AO40" s="25">
        <f t="shared" si="18"/>
        <v>0.58333333333333337</v>
      </c>
      <c r="AP40" s="4">
        <v>2</v>
      </c>
      <c r="AQ40" s="4">
        <v>1</v>
      </c>
      <c r="AR40" s="4">
        <v>24</v>
      </c>
      <c r="AS40" s="6">
        <v>57</v>
      </c>
      <c r="AT40" s="1">
        <f t="shared" si="19"/>
        <v>1.0526315789473684</v>
      </c>
      <c r="AU40" s="11">
        <f t="shared" si="20"/>
        <v>0.96</v>
      </c>
      <c r="AV40">
        <v>0.57500000000000007</v>
      </c>
      <c r="AW40" s="6">
        <v>186</v>
      </c>
      <c r="AX40" s="7">
        <v>0.57500000000000007</v>
      </c>
      <c r="AY40">
        <v>35.6</v>
      </c>
      <c r="AZ40" s="24">
        <v>5.3</v>
      </c>
      <c r="BA40" s="24">
        <v>0.4</v>
      </c>
      <c r="BB40" s="24">
        <v>2</v>
      </c>
      <c r="BC40" s="24">
        <v>7.7</v>
      </c>
      <c r="BD40" s="3">
        <f t="shared" si="21"/>
        <v>7.6468085106382979</v>
      </c>
      <c r="BE40" s="26">
        <v>5.8</v>
      </c>
      <c r="BF40" s="27">
        <v>-1.1299999999999999</v>
      </c>
      <c r="BG40" s="22">
        <v>781</v>
      </c>
      <c r="BH40" s="22">
        <v>722</v>
      </c>
      <c r="BI40" s="5">
        <f t="shared" si="22"/>
        <v>0.92445582586427655</v>
      </c>
      <c r="BJ40" s="22">
        <v>178</v>
      </c>
      <c r="BK40" s="22">
        <v>154</v>
      </c>
      <c r="BL40" s="5">
        <f t="shared" si="23"/>
        <v>0.8651685393258427</v>
      </c>
      <c r="BM40" s="22">
        <v>27</v>
      </c>
      <c r="BN40" s="22">
        <v>25</v>
      </c>
      <c r="BO40" s="5">
        <f t="shared" si="24"/>
        <v>0.92592592592592593</v>
      </c>
      <c r="BP40" s="22">
        <v>10</v>
      </c>
      <c r="BQ40" s="22">
        <v>26</v>
      </c>
      <c r="BR40" s="22">
        <v>4</v>
      </c>
      <c r="BS40" s="5">
        <f t="shared" si="25"/>
        <v>0.84615384615384615</v>
      </c>
      <c r="BT40" s="22">
        <v>1</v>
      </c>
      <c r="BU40" s="22">
        <v>1</v>
      </c>
      <c r="BV40" s="22">
        <v>6</v>
      </c>
      <c r="BW40" s="22">
        <v>2</v>
      </c>
      <c r="BX40" s="22">
        <v>2</v>
      </c>
      <c r="BY40" s="22">
        <v>0</v>
      </c>
      <c r="BZ40" s="22">
        <v>8</v>
      </c>
      <c r="CA40" s="22">
        <v>0</v>
      </c>
      <c r="CB40" s="22">
        <v>3</v>
      </c>
      <c r="CC40" s="22">
        <v>1</v>
      </c>
      <c r="CD40" s="22">
        <v>14</v>
      </c>
      <c r="CE40" s="22">
        <v>2</v>
      </c>
      <c r="CF40" s="5">
        <f t="shared" si="26"/>
        <v>0.85714285714285721</v>
      </c>
      <c r="CG40">
        <v>435</v>
      </c>
      <c r="CH40">
        <v>15</v>
      </c>
      <c r="CI40">
        <v>242</v>
      </c>
      <c r="CJ40">
        <v>22</v>
      </c>
      <c r="CK40">
        <v>224</v>
      </c>
      <c r="CL40">
        <v>48</v>
      </c>
      <c r="CM40" s="5">
        <v>0.92010000000000003</v>
      </c>
      <c r="CN40" s="9">
        <v>8.5136225800000007E-2</v>
      </c>
      <c r="CO40" s="10">
        <v>3.1944444444000002</v>
      </c>
      <c r="CP40" s="11">
        <f t="shared" si="27"/>
        <v>-1.0706707517240677E-3</v>
      </c>
    </row>
    <row r="41" spans="1:97" x14ac:dyDescent="0.25">
      <c r="A41" s="22" t="s">
        <v>313</v>
      </c>
      <c r="B41" s="22" t="s">
        <v>314</v>
      </c>
      <c r="C41" s="22" t="s">
        <v>216</v>
      </c>
      <c r="D41" s="22" t="s">
        <v>100</v>
      </c>
      <c r="E41" s="22">
        <v>73</v>
      </c>
      <c r="F41" s="22">
        <v>195</v>
      </c>
      <c r="G41" s="22" t="s">
        <v>101</v>
      </c>
      <c r="H41" s="28"/>
      <c r="I41" s="28"/>
      <c r="J41" s="28"/>
      <c r="K41" s="28"/>
      <c r="L41" s="22">
        <v>29</v>
      </c>
      <c r="M41" t="s">
        <v>315</v>
      </c>
      <c r="N41" t="s">
        <v>316</v>
      </c>
      <c r="O41" t="s">
        <v>317</v>
      </c>
      <c r="P41" s="23" t="s">
        <v>317</v>
      </c>
      <c r="Q41" s="22">
        <v>18</v>
      </c>
      <c r="R41" s="22">
        <v>17</v>
      </c>
      <c r="S41" s="22">
        <v>6</v>
      </c>
      <c r="T41" s="22">
        <v>7</v>
      </c>
      <c r="U41" s="22">
        <v>4</v>
      </c>
      <c r="V41" s="22">
        <v>450</v>
      </c>
      <c r="W41" s="22">
        <v>406</v>
      </c>
      <c r="X41" s="1">
        <f t="shared" si="14"/>
        <v>2.6142496410357974</v>
      </c>
      <c r="Y41" s="5">
        <f t="shared" si="15"/>
        <v>0.90222222222222226</v>
      </c>
      <c r="Z41" s="22">
        <v>0</v>
      </c>
      <c r="AA41" s="22">
        <v>0</v>
      </c>
      <c r="AB41" s="22">
        <v>0</v>
      </c>
      <c r="AC41" s="24">
        <v>1009.85</v>
      </c>
      <c r="AD41" s="22">
        <v>1</v>
      </c>
      <c r="AE41" s="22">
        <v>0</v>
      </c>
      <c r="AF41" s="22">
        <v>0</v>
      </c>
      <c r="AG41">
        <v>44</v>
      </c>
      <c r="AH41">
        <v>396</v>
      </c>
      <c r="AI41">
        <v>994</v>
      </c>
      <c r="AJ41">
        <v>7</v>
      </c>
      <c r="AK41">
        <v>3</v>
      </c>
      <c r="AL41">
        <v>1</v>
      </c>
      <c r="AM41" s="11">
        <f t="shared" si="16"/>
        <v>0.9</v>
      </c>
      <c r="AN41" s="1">
        <f t="shared" si="17"/>
        <v>2.6559356136820926</v>
      </c>
      <c r="AO41" s="25">
        <f t="shared" si="18"/>
        <v>0.41176470588235292</v>
      </c>
      <c r="AP41" s="4">
        <v>1</v>
      </c>
      <c r="AQ41" s="4">
        <v>0</v>
      </c>
      <c r="AR41" s="4">
        <v>10</v>
      </c>
      <c r="AS41" s="6">
        <v>16</v>
      </c>
      <c r="AT41" s="1">
        <f t="shared" si="19"/>
        <v>0</v>
      </c>
      <c r="AU41" s="11">
        <f t="shared" si="20"/>
        <v>1</v>
      </c>
      <c r="AV41">
        <v>0.72499999999999998</v>
      </c>
      <c r="AW41" s="6">
        <v>186</v>
      </c>
      <c r="AX41" s="7">
        <v>0.72499999999999998</v>
      </c>
      <c r="AY41">
        <v>16.8</v>
      </c>
      <c r="AZ41" s="24">
        <v>-2.8</v>
      </c>
      <c r="BA41" s="24">
        <v>0.5</v>
      </c>
      <c r="BB41" s="24">
        <v>-2.2000000000000002</v>
      </c>
      <c r="BC41" s="24">
        <v>-4.5</v>
      </c>
      <c r="BD41" s="3">
        <f t="shared" si="21"/>
        <v>-4.8723404255319149</v>
      </c>
      <c r="BE41" s="26">
        <v>2</v>
      </c>
      <c r="BF41" s="27">
        <v>-3.48</v>
      </c>
      <c r="BG41" s="22">
        <v>363</v>
      </c>
      <c r="BH41" s="22">
        <v>330</v>
      </c>
      <c r="BI41" s="5">
        <f t="shared" si="22"/>
        <v>0.90909090909090906</v>
      </c>
      <c r="BJ41" s="22">
        <v>76</v>
      </c>
      <c r="BK41" s="22">
        <v>66</v>
      </c>
      <c r="BL41" s="5">
        <f t="shared" si="23"/>
        <v>0.86842105263157898</v>
      </c>
      <c r="BM41" s="22">
        <v>11</v>
      </c>
      <c r="BN41" s="22">
        <v>10</v>
      </c>
      <c r="BO41" s="5">
        <f t="shared" si="24"/>
        <v>0.90909090909090906</v>
      </c>
      <c r="BP41" s="22">
        <v>7</v>
      </c>
      <c r="BQ41" s="22">
        <v>19</v>
      </c>
      <c r="BR41" s="22">
        <v>2</v>
      </c>
      <c r="BS41" s="5">
        <f t="shared" si="25"/>
        <v>0.89473684210526316</v>
      </c>
      <c r="BT41" s="22">
        <v>0</v>
      </c>
      <c r="BU41" s="22">
        <v>0</v>
      </c>
      <c r="BV41" s="22">
        <v>0</v>
      </c>
      <c r="BW41" s="22">
        <v>0</v>
      </c>
      <c r="BX41" s="22">
        <v>2</v>
      </c>
      <c r="BY41" s="22">
        <v>2</v>
      </c>
      <c r="BZ41" s="22">
        <v>15</v>
      </c>
      <c r="CA41" s="22">
        <v>7</v>
      </c>
      <c r="CB41" s="22">
        <v>2</v>
      </c>
      <c r="CC41" s="22">
        <v>2</v>
      </c>
      <c r="CD41" s="22">
        <v>15</v>
      </c>
      <c r="CE41" s="22">
        <v>7</v>
      </c>
      <c r="CF41" s="5">
        <f t="shared" si="26"/>
        <v>0.53333333333333333</v>
      </c>
      <c r="CG41">
        <v>199</v>
      </c>
      <c r="CH41">
        <v>11</v>
      </c>
      <c r="CI41">
        <v>101</v>
      </c>
      <c r="CJ41">
        <v>14</v>
      </c>
      <c r="CK41">
        <v>106</v>
      </c>
      <c r="CL41">
        <v>19</v>
      </c>
      <c r="CM41" s="5">
        <v>0.90700000000000003</v>
      </c>
      <c r="CN41" s="9">
        <v>8.5850143300000001E-2</v>
      </c>
      <c r="CO41" s="10">
        <v>2.4705882353000002</v>
      </c>
      <c r="CP41" s="11">
        <f t="shared" si="27"/>
        <v>-1.1927634477777782E-2</v>
      </c>
    </row>
    <row r="42" spans="1:97" x14ac:dyDescent="0.25">
      <c r="A42" s="22" t="s">
        <v>318</v>
      </c>
      <c r="B42" s="22" t="s">
        <v>221</v>
      </c>
      <c r="C42" s="22" t="s">
        <v>176</v>
      </c>
      <c r="D42" s="22" t="s">
        <v>100</v>
      </c>
      <c r="E42" s="22">
        <v>75</v>
      </c>
      <c r="F42" s="22">
        <v>193</v>
      </c>
      <c r="G42" s="22" t="s">
        <v>101</v>
      </c>
      <c r="H42" s="28"/>
      <c r="I42" s="22">
        <v>2006</v>
      </c>
      <c r="J42" s="22">
        <v>5</v>
      </c>
      <c r="K42" s="22">
        <v>125</v>
      </c>
      <c r="L42" s="22">
        <v>28</v>
      </c>
      <c r="M42" t="s">
        <v>319</v>
      </c>
      <c r="N42" t="s">
        <v>320</v>
      </c>
      <c r="O42" t="s">
        <v>289</v>
      </c>
      <c r="P42" s="23" t="s">
        <v>289</v>
      </c>
      <c r="Q42" s="22">
        <v>19</v>
      </c>
      <c r="R42" s="22">
        <v>17</v>
      </c>
      <c r="S42" s="22">
        <v>8</v>
      </c>
      <c r="T42" s="22">
        <v>8</v>
      </c>
      <c r="U42" s="22">
        <v>1</v>
      </c>
      <c r="V42" s="22">
        <v>488</v>
      </c>
      <c r="W42" s="22">
        <v>434</v>
      </c>
      <c r="X42" s="1">
        <f t="shared" si="14"/>
        <v>3.0774588801468101</v>
      </c>
      <c r="Y42" s="5">
        <f t="shared" si="15"/>
        <v>0.88934426229508201</v>
      </c>
      <c r="Z42" s="22">
        <v>0</v>
      </c>
      <c r="AA42" s="22">
        <v>0</v>
      </c>
      <c r="AB42" s="22">
        <v>0</v>
      </c>
      <c r="AC42" s="24">
        <v>1052.8166666667</v>
      </c>
      <c r="AD42" s="22">
        <v>0</v>
      </c>
      <c r="AE42" s="22">
        <v>0</v>
      </c>
      <c r="AF42" s="22">
        <v>0</v>
      </c>
      <c r="AG42">
        <v>54</v>
      </c>
      <c r="AH42">
        <v>427</v>
      </c>
      <c r="AI42">
        <v>1029</v>
      </c>
      <c r="AJ42">
        <v>7</v>
      </c>
      <c r="AK42">
        <v>6</v>
      </c>
      <c r="AL42">
        <v>0</v>
      </c>
      <c r="AM42" s="11">
        <f t="shared" si="16"/>
        <v>0.88773388773388773</v>
      </c>
      <c r="AN42" s="1">
        <f t="shared" si="17"/>
        <v>3.1486880466472305</v>
      </c>
      <c r="AO42" s="25">
        <f t="shared" si="18"/>
        <v>0.41176470588235292</v>
      </c>
      <c r="AP42" s="4">
        <v>2</v>
      </c>
      <c r="AQ42" s="4">
        <v>0</v>
      </c>
      <c r="AR42" s="4">
        <v>7</v>
      </c>
      <c r="AS42" s="6">
        <v>24</v>
      </c>
      <c r="AT42" s="1">
        <f t="shared" si="19"/>
        <v>0</v>
      </c>
      <c r="AU42" s="11">
        <f t="shared" si="20"/>
        <v>1</v>
      </c>
      <c r="AV42">
        <v>2.6</v>
      </c>
      <c r="AW42" s="6">
        <v>186</v>
      </c>
      <c r="AX42" s="7">
        <v>1.3</v>
      </c>
      <c r="AY42">
        <v>17.600000000000001</v>
      </c>
      <c r="AZ42" s="24">
        <v>-8.6</v>
      </c>
      <c r="BA42" s="24">
        <v>0.30000000000000004</v>
      </c>
      <c r="BB42" s="24">
        <v>0.4</v>
      </c>
      <c r="BC42" s="24">
        <v>-7.9</v>
      </c>
      <c r="BD42" s="3">
        <f t="shared" si="21"/>
        <v>-9.4957446808510646</v>
      </c>
      <c r="BE42" s="26">
        <v>1.4</v>
      </c>
      <c r="BF42" s="27">
        <v>-11.4</v>
      </c>
      <c r="BG42" s="22">
        <v>426</v>
      </c>
      <c r="BH42" s="22">
        <v>385</v>
      </c>
      <c r="BI42" s="5">
        <f t="shared" si="22"/>
        <v>0.90375586854460099</v>
      </c>
      <c r="BJ42" s="22">
        <v>55</v>
      </c>
      <c r="BK42" s="22">
        <v>42</v>
      </c>
      <c r="BL42" s="5">
        <f t="shared" si="23"/>
        <v>0.76363636363636367</v>
      </c>
      <c r="BM42" s="22">
        <v>7</v>
      </c>
      <c r="BN42" s="22">
        <v>7</v>
      </c>
      <c r="BO42" s="5">
        <f t="shared" si="24"/>
        <v>1</v>
      </c>
      <c r="BP42" s="22">
        <v>3</v>
      </c>
      <c r="BQ42" s="22">
        <v>10</v>
      </c>
      <c r="BR42" s="22">
        <v>0</v>
      </c>
      <c r="BS42" s="5">
        <f t="shared" si="25"/>
        <v>1</v>
      </c>
      <c r="BT42" s="22">
        <v>0</v>
      </c>
      <c r="BU42" s="22">
        <v>0</v>
      </c>
      <c r="BV42" s="22">
        <v>0</v>
      </c>
      <c r="BW42" s="22">
        <v>0</v>
      </c>
      <c r="BX42" s="22">
        <v>2</v>
      </c>
      <c r="BY42" s="22">
        <v>1</v>
      </c>
      <c r="BZ42" s="22">
        <v>8</v>
      </c>
      <c r="CA42" s="22">
        <v>2</v>
      </c>
      <c r="CB42" s="22">
        <v>2</v>
      </c>
      <c r="CC42" s="22">
        <v>1</v>
      </c>
      <c r="CD42" s="22">
        <v>8</v>
      </c>
      <c r="CE42" s="22">
        <v>2</v>
      </c>
      <c r="CF42" s="5">
        <f t="shared" si="26"/>
        <v>0.75</v>
      </c>
      <c r="CG42">
        <v>191</v>
      </c>
      <c r="CH42">
        <v>7</v>
      </c>
      <c r="CI42">
        <v>132</v>
      </c>
      <c r="CJ42">
        <v>15</v>
      </c>
      <c r="CK42">
        <v>111</v>
      </c>
      <c r="CL42">
        <v>32</v>
      </c>
      <c r="CM42" s="5">
        <v>0.9032</v>
      </c>
      <c r="CN42" s="9">
        <v>8.3176117800000005E-2</v>
      </c>
      <c r="CO42" s="10">
        <v>3</v>
      </c>
      <c r="CP42" s="11">
        <f t="shared" si="27"/>
        <v>-2.7479619904917985E-2</v>
      </c>
      <c r="CQ42" s="29">
        <v>18</v>
      </c>
      <c r="CR42" s="29" t="s">
        <v>153</v>
      </c>
      <c r="CS42">
        <v>285</v>
      </c>
    </row>
    <row r="43" spans="1:97" x14ac:dyDescent="0.25">
      <c r="A43" s="22" t="s">
        <v>321</v>
      </c>
      <c r="B43" s="22" t="s">
        <v>322</v>
      </c>
      <c r="C43" s="22" t="s">
        <v>167</v>
      </c>
      <c r="D43" s="22" t="s">
        <v>100</v>
      </c>
      <c r="E43" s="22">
        <v>76</v>
      </c>
      <c r="F43" s="22">
        <v>187</v>
      </c>
      <c r="G43" s="22" t="s">
        <v>101</v>
      </c>
      <c r="H43" s="22" t="s">
        <v>102</v>
      </c>
      <c r="I43" s="28"/>
      <c r="J43" s="28"/>
      <c r="K43" s="28"/>
      <c r="L43" s="22">
        <v>25</v>
      </c>
      <c r="M43" t="s">
        <v>163</v>
      </c>
      <c r="N43" t="s">
        <v>323</v>
      </c>
      <c r="O43" t="s">
        <v>324</v>
      </c>
      <c r="P43" s="23" t="s">
        <v>324</v>
      </c>
      <c r="Q43" s="22">
        <v>15</v>
      </c>
      <c r="R43" s="22">
        <v>11</v>
      </c>
      <c r="S43" s="22">
        <v>4</v>
      </c>
      <c r="T43" s="22">
        <v>5</v>
      </c>
      <c r="U43" s="22">
        <v>2</v>
      </c>
      <c r="V43" s="22">
        <v>307</v>
      </c>
      <c r="W43" s="22">
        <v>278</v>
      </c>
      <c r="X43" s="1">
        <f t="shared" si="14"/>
        <v>2.2440995657967306</v>
      </c>
      <c r="Y43" s="5">
        <f t="shared" si="15"/>
        <v>0.90553745928338758</v>
      </c>
      <c r="Z43" s="22">
        <v>0</v>
      </c>
      <c r="AA43" s="22">
        <v>1</v>
      </c>
      <c r="AB43" s="22">
        <v>0</v>
      </c>
      <c r="AC43" s="24">
        <v>775.36666666669998</v>
      </c>
      <c r="AD43" s="22">
        <v>3</v>
      </c>
      <c r="AE43" s="22">
        <v>0</v>
      </c>
      <c r="AF43" s="22">
        <v>0</v>
      </c>
      <c r="AG43">
        <v>21</v>
      </c>
      <c r="AH43">
        <v>237</v>
      </c>
      <c r="AI43">
        <v>599</v>
      </c>
      <c r="AJ43">
        <v>5</v>
      </c>
      <c r="AK43">
        <v>1</v>
      </c>
      <c r="AL43">
        <v>0</v>
      </c>
      <c r="AM43" s="11">
        <f t="shared" si="16"/>
        <v>0.91860465116279066</v>
      </c>
      <c r="AN43" s="1">
        <f t="shared" si="17"/>
        <v>2.1035058430717863</v>
      </c>
      <c r="AO43" s="25">
        <f t="shared" si="18"/>
        <v>0.45454545454545453</v>
      </c>
      <c r="AP43" s="4">
        <v>4</v>
      </c>
      <c r="AQ43" s="4">
        <v>8</v>
      </c>
      <c r="AR43" s="4">
        <v>41</v>
      </c>
      <c r="AS43" s="6">
        <v>176</v>
      </c>
      <c r="AT43" s="1">
        <f t="shared" si="19"/>
        <v>2.7272727272727275</v>
      </c>
      <c r="AU43" s="11">
        <f t="shared" si="20"/>
        <v>0.83673469387755106</v>
      </c>
      <c r="AV43">
        <v>0.55000000000000004</v>
      </c>
      <c r="AW43" s="6">
        <v>186</v>
      </c>
      <c r="AX43" s="7">
        <v>0.55000000000000004</v>
      </c>
      <c r="AY43">
        <v>12.9</v>
      </c>
      <c r="AZ43" s="24">
        <v>-0.8</v>
      </c>
      <c r="BA43" s="24">
        <v>0.7</v>
      </c>
      <c r="BB43" s="24">
        <v>0.7</v>
      </c>
      <c r="BC43" s="24">
        <v>0.60000000000000009</v>
      </c>
      <c r="BD43" s="3">
        <f t="shared" si="21"/>
        <v>0.60000000000000009</v>
      </c>
      <c r="BE43" s="26">
        <v>1.5</v>
      </c>
      <c r="BF43" s="27">
        <v>-1.9500000000000002</v>
      </c>
      <c r="BG43" s="22">
        <v>258</v>
      </c>
      <c r="BH43" s="22">
        <v>236</v>
      </c>
      <c r="BI43" s="5">
        <f t="shared" si="22"/>
        <v>0.9147286821705426</v>
      </c>
      <c r="BJ43" s="22">
        <v>40</v>
      </c>
      <c r="BK43" s="22">
        <v>33</v>
      </c>
      <c r="BL43" s="5">
        <f t="shared" si="23"/>
        <v>0.82499999999999996</v>
      </c>
      <c r="BM43" s="22">
        <v>9</v>
      </c>
      <c r="BN43" s="22">
        <v>9</v>
      </c>
      <c r="BO43" s="5">
        <f t="shared" si="24"/>
        <v>1</v>
      </c>
      <c r="BP43" s="22">
        <v>2</v>
      </c>
      <c r="BQ43" s="22">
        <v>5</v>
      </c>
      <c r="BR43" s="22">
        <v>1</v>
      </c>
      <c r="BS43" s="5">
        <f t="shared" si="25"/>
        <v>0.8</v>
      </c>
      <c r="BT43" s="22">
        <v>0</v>
      </c>
      <c r="BU43" s="22">
        <v>0</v>
      </c>
      <c r="BV43" s="22">
        <v>0</v>
      </c>
      <c r="BW43" s="22">
        <v>0</v>
      </c>
      <c r="BX43" s="22">
        <v>0</v>
      </c>
      <c r="BY43" s="22">
        <v>1</v>
      </c>
      <c r="BZ43" s="22">
        <v>6</v>
      </c>
      <c r="CA43" s="22">
        <v>1</v>
      </c>
      <c r="CB43" s="22">
        <v>0</v>
      </c>
      <c r="CC43" s="22">
        <v>1</v>
      </c>
      <c r="CD43" s="22">
        <v>6</v>
      </c>
      <c r="CE43" s="22">
        <v>1</v>
      </c>
      <c r="CF43" s="5">
        <f t="shared" si="26"/>
        <v>0.83333333333333337</v>
      </c>
      <c r="CG43">
        <v>122</v>
      </c>
      <c r="CH43">
        <v>4</v>
      </c>
      <c r="CI43">
        <v>88</v>
      </c>
      <c r="CJ43">
        <v>9</v>
      </c>
      <c r="CK43">
        <v>68</v>
      </c>
      <c r="CL43">
        <v>16</v>
      </c>
      <c r="CM43" s="5">
        <v>0.9153</v>
      </c>
      <c r="CN43" s="9">
        <v>8.4689904800000007E-2</v>
      </c>
      <c r="CO43" s="10">
        <v>2.2999999999999998</v>
      </c>
      <c r="CP43" s="11">
        <f t="shared" si="27"/>
        <v>-9.7726359166123711E-3</v>
      </c>
      <c r="CQ43" s="29">
        <v>3</v>
      </c>
      <c r="CR43" s="29" t="s">
        <v>325</v>
      </c>
      <c r="CS43">
        <v>20</v>
      </c>
    </row>
    <row r="44" spans="1:97" x14ac:dyDescent="0.25">
      <c r="A44" s="22" t="s">
        <v>326</v>
      </c>
      <c r="B44" s="22" t="s">
        <v>327</v>
      </c>
      <c r="C44" s="28"/>
      <c r="D44" s="22" t="s">
        <v>328</v>
      </c>
      <c r="E44" s="22">
        <v>71</v>
      </c>
      <c r="F44" s="22">
        <v>203</v>
      </c>
      <c r="G44" s="22" t="s">
        <v>101</v>
      </c>
      <c r="H44" s="28"/>
      <c r="I44" s="22">
        <v>2004</v>
      </c>
      <c r="J44" s="22">
        <v>7</v>
      </c>
      <c r="K44" s="22">
        <v>206</v>
      </c>
      <c r="L44" s="22">
        <v>28</v>
      </c>
      <c r="M44" t="s">
        <v>249</v>
      </c>
      <c r="N44" t="s">
        <v>329</v>
      </c>
      <c r="O44" t="s">
        <v>330</v>
      </c>
      <c r="P44" s="23" t="s">
        <v>330</v>
      </c>
      <c r="Q44" s="22">
        <v>34</v>
      </c>
      <c r="R44" s="22">
        <v>32</v>
      </c>
      <c r="S44" s="22">
        <v>8</v>
      </c>
      <c r="T44" s="22">
        <v>17</v>
      </c>
      <c r="U44" s="22">
        <v>6</v>
      </c>
      <c r="V44" s="22">
        <v>874</v>
      </c>
      <c r="W44" s="22">
        <v>787</v>
      </c>
      <c r="X44" s="1">
        <f t="shared" si="14"/>
        <v>2.7182544848595307</v>
      </c>
      <c r="Y44" s="5">
        <f t="shared" si="15"/>
        <v>0.9004576659038902</v>
      </c>
      <c r="Z44" s="22">
        <v>0</v>
      </c>
      <c r="AA44" s="22">
        <v>0</v>
      </c>
      <c r="AB44" s="22">
        <v>0</v>
      </c>
      <c r="AC44" s="24">
        <v>1920.35</v>
      </c>
      <c r="AD44" s="22">
        <v>1</v>
      </c>
      <c r="AE44" s="22">
        <v>0</v>
      </c>
      <c r="AF44" s="22">
        <v>0</v>
      </c>
      <c r="AG44">
        <v>86</v>
      </c>
      <c r="AH44">
        <v>776</v>
      </c>
      <c r="AI44">
        <v>1880</v>
      </c>
      <c r="AJ44">
        <v>16</v>
      </c>
      <c r="AK44">
        <v>9</v>
      </c>
      <c r="AL44">
        <v>1</v>
      </c>
      <c r="AM44" s="11">
        <f t="shared" si="16"/>
        <v>0.90023201856148494</v>
      </c>
      <c r="AN44" s="1">
        <f t="shared" si="17"/>
        <v>2.7446808510638294</v>
      </c>
      <c r="AO44" s="25">
        <f t="shared" si="18"/>
        <v>0.5</v>
      </c>
      <c r="AP44" s="4">
        <v>2</v>
      </c>
      <c r="AQ44" s="4">
        <v>1</v>
      </c>
      <c r="AR44" s="4">
        <v>11</v>
      </c>
      <c r="AS44" s="6">
        <v>40</v>
      </c>
      <c r="AT44" s="1">
        <f t="shared" si="19"/>
        <v>1.5</v>
      </c>
      <c r="AU44" s="11">
        <f t="shared" si="20"/>
        <v>0.91666666666666663</v>
      </c>
      <c r="AV44">
        <v>2.25</v>
      </c>
      <c r="AW44" s="6">
        <v>186</v>
      </c>
      <c r="AX44" s="7">
        <v>2.25</v>
      </c>
      <c r="AY44">
        <v>32</v>
      </c>
      <c r="AZ44" s="24">
        <v>-7.8</v>
      </c>
      <c r="BA44" s="24">
        <v>0.9</v>
      </c>
      <c r="BB44" s="24">
        <v>1.7000000000000002</v>
      </c>
      <c r="BC44" s="24">
        <v>-5.2</v>
      </c>
      <c r="BD44" s="3">
        <f t="shared" si="21"/>
        <v>-8.8170212765957441</v>
      </c>
      <c r="BE44" s="26">
        <v>3.8</v>
      </c>
      <c r="BF44" s="27">
        <v>-5.67</v>
      </c>
      <c r="BG44" s="22">
        <v>762</v>
      </c>
      <c r="BH44" s="22">
        <v>687</v>
      </c>
      <c r="BI44" s="5">
        <f t="shared" si="22"/>
        <v>0.90157480314960625</v>
      </c>
      <c r="BJ44" s="22">
        <v>100</v>
      </c>
      <c r="BK44" s="22">
        <v>89</v>
      </c>
      <c r="BL44" s="5">
        <f t="shared" si="23"/>
        <v>0.89</v>
      </c>
      <c r="BM44" s="22">
        <v>12</v>
      </c>
      <c r="BN44" s="22">
        <v>11</v>
      </c>
      <c r="BO44" s="5">
        <f t="shared" si="24"/>
        <v>0.91666666666666663</v>
      </c>
      <c r="BP44" s="22">
        <v>10</v>
      </c>
      <c r="BQ44" s="22">
        <v>23</v>
      </c>
      <c r="BR44" s="22">
        <v>4</v>
      </c>
      <c r="BS44" s="5">
        <f t="shared" si="25"/>
        <v>0.82608695652173914</v>
      </c>
      <c r="BT44" s="22">
        <v>2</v>
      </c>
      <c r="BU44" s="22">
        <v>1</v>
      </c>
      <c r="BV44" s="22">
        <v>7</v>
      </c>
      <c r="BW44" s="22">
        <v>1</v>
      </c>
      <c r="BX44" s="22">
        <v>1</v>
      </c>
      <c r="BY44" s="22">
        <v>1</v>
      </c>
      <c r="BZ44" s="22">
        <v>6</v>
      </c>
      <c r="CA44" s="22">
        <v>1</v>
      </c>
      <c r="CB44" s="22">
        <v>3</v>
      </c>
      <c r="CC44" s="22">
        <v>2</v>
      </c>
      <c r="CD44" s="22">
        <v>13</v>
      </c>
      <c r="CE44" s="22">
        <v>2</v>
      </c>
      <c r="CF44" s="5">
        <f t="shared" si="26"/>
        <v>0.84615384615384615</v>
      </c>
      <c r="CG44">
        <v>349</v>
      </c>
      <c r="CH44">
        <v>10</v>
      </c>
      <c r="CI44">
        <v>225</v>
      </c>
      <c r="CJ44">
        <v>16</v>
      </c>
      <c r="CK44">
        <v>214</v>
      </c>
      <c r="CL44">
        <v>61</v>
      </c>
      <c r="CM44" s="5">
        <v>0.91600000000000004</v>
      </c>
      <c r="CN44" s="9">
        <v>8.7014805799999997E-2</v>
      </c>
      <c r="CO44" s="10">
        <v>1.9375</v>
      </c>
      <c r="CP44" s="11">
        <f t="shared" si="27"/>
        <v>-1.2527528296109813E-2</v>
      </c>
    </row>
    <row r="45" spans="1:97" x14ac:dyDescent="0.25">
      <c r="A45" s="22" t="s">
        <v>331</v>
      </c>
      <c r="B45" s="22" t="s">
        <v>332</v>
      </c>
      <c r="C45" s="22" t="s">
        <v>304</v>
      </c>
      <c r="D45" s="22" t="s">
        <v>116</v>
      </c>
      <c r="E45" s="22">
        <v>74</v>
      </c>
      <c r="F45" s="22">
        <v>195</v>
      </c>
      <c r="G45" s="22" t="s">
        <v>101</v>
      </c>
      <c r="H45" s="22" t="s">
        <v>102</v>
      </c>
      <c r="I45" s="28"/>
      <c r="J45" s="28"/>
      <c r="K45" s="28"/>
      <c r="L45" s="22">
        <v>25</v>
      </c>
      <c r="M45" t="s">
        <v>333</v>
      </c>
      <c r="N45" t="s">
        <v>334</v>
      </c>
      <c r="O45" t="s">
        <v>184</v>
      </c>
      <c r="P45" s="23" t="s">
        <v>184</v>
      </c>
      <c r="Q45" s="22">
        <v>19</v>
      </c>
      <c r="R45" s="22">
        <v>13</v>
      </c>
      <c r="S45" s="22">
        <v>6</v>
      </c>
      <c r="T45" s="22">
        <v>5</v>
      </c>
      <c r="U45" s="22">
        <v>4</v>
      </c>
      <c r="V45" s="22">
        <v>469</v>
      </c>
      <c r="W45" s="22">
        <v>429</v>
      </c>
      <c r="X45" s="1">
        <f t="shared" si="14"/>
        <v>2.5933796779887834</v>
      </c>
      <c r="Y45" s="5">
        <f t="shared" si="15"/>
        <v>0.91471215351812363</v>
      </c>
      <c r="Z45" s="22">
        <v>0</v>
      </c>
      <c r="AA45" s="22">
        <v>0</v>
      </c>
      <c r="AB45" s="22">
        <v>0</v>
      </c>
      <c r="AC45" s="24">
        <v>925.43333333329997</v>
      </c>
      <c r="AD45" s="22">
        <v>0</v>
      </c>
      <c r="AE45" s="22">
        <v>0</v>
      </c>
      <c r="AF45" s="22">
        <v>0</v>
      </c>
      <c r="AG45">
        <v>31</v>
      </c>
      <c r="AH45">
        <v>365</v>
      </c>
      <c r="AI45">
        <v>774</v>
      </c>
      <c r="AJ45">
        <v>7</v>
      </c>
      <c r="AK45">
        <v>0</v>
      </c>
      <c r="AL45">
        <v>1</v>
      </c>
      <c r="AM45" s="11">
        <f t="shared" si="16"/>
        <v>0.92171717171717171</v>
      </c>
      <c r="AN45" s="1">
        <f t="shared" si="17"/>
        <v>2.4031007751937983</v>
      </c>
      <c r="AO45" s="25">
        <f t="shared" si="18"/>
        <v>0.53846153846153844</v>
      </c>
      <c r="AP45" s="4">
        <v>6</v>
      </c>
      <c r="AQ45" s="4">
        <v>9</v>
      </c>
      <c r="AR45" s="4">
        <v>64</v>
      </c>
      <c r="AS45" s="6">
        <v>151</v>
      </c>
      <c r="AT45" s="1">
        <f t="shared" si="19"/>
        <v>3.576158940397351</v>
      </c>
      <c r="AU45" s="11">
        <f t="shared" si="20"/>
        <v>0.87671232876712324</v>
      </c>
      <c r="AV45">
        <v>0.60000000000000009</v>
      </c>
      <c r="AW45" s="6">
        <v>137</v>
      </c>
      <c r="AX45" s="7">
        <v>0.442</v>
      </c>
      <c r="AY45">
        <v>15.4</v>
      </c>
      <c r="AZ45" s="24">
        <v>2.2000000000000002</v>
      </c>
      <c r="BA45" s="24">
        <v>-0.1</v>
      </c>
      <c r="BB45" s="24">
        <v>-0.4</v>
      </c>
      <c r="BC45" s="24">
        <v>1.7000000000000002</v>
      </c>
      <c r="BD45" s="3">
        <f t="shared" si="21"/>
        <v>1.6215053763440863</v>
      </c>
      <c r="BE45" s="26">
        <v>2.8</v>
      </c>
      <c r="BF45" s="27">
        <v>0.43</v>
      </c>
      <c r="BG45" s="22">
        <v>387</v>
      </c>
      <c r="BH45" s="22">
        <v>361</v>
      </c>
      <c r="BI45" s="5">
        <f t="shared" si="22"/>
        <v>0.93281653746770021</v>
      </c>
      <c r="BJ45" s="22">
        <v>71</v>
      </c>
      <c r="BK45" s="22">
        <v>59</v>
      </c>
      <c r="BL45" s="5">
        <f t="shared" si="23"/>
        <v>0.83098591549295775</v>
      </c>
      <c r="BM45" s="22">
        <v>11</v>
      </c>
      <c r="BN45" s="22">
        <v>9</v>
      </c>
      <c r="BO45" s="5">
        <f t="shared" si="24"/>
        <v>0.81818181818181823</v>
      </c>
      <c r="BP45" s="22">
        <v>6</v>
      </c>
      <c r="BQ45" s="22">
        <v>14</v>
      </c>
      <c r="BR45" s="22">
        <v>2</v>
      </c>
      <c r="BS45" s="5">
        <f t="shared" si="25"/>
        <v>0.85714285714285721</v>
      </c>
      <c r="BT45" s="22">
        <v>2</v>
      </c>
      <c r="BU45" s="22">
        <v>1</v>
      </c>
      <c r="BV45" s="22">
        <v>7</v>
      </c>
      <c r="BW45" s="22">
        <v>2</v>
      </c>
      <c r="BX45" s="22">
        <v>0</v>
      </c>
      <c r="BY45" s="22">
        <v>1</v>
      </c>
      <c r="BZ45" s="22">
        <v>5</v>
      </c>
      <c r="CA45" s="22">
        <v>2</v>
      </c>
      <c r="CB45" s="22">
        <v>2</v>
      </c>
      <c r="CC45" s="22">
        <v>2</v>
      </c>
      <c r="CD45" s="22">
        <v>12</v>
      </c>
      <c r="CE45" s="22">
        <v>4</v>
      </c>
      <c r="CF45" s="5">
        <f t="shared" si="26"/>
        <v>0.66666666666666674</v>
      </c>
      <c r="CG45">
        <v>213</v>
      </c>
      <c r="CH45">
        <v>11</v>
      </c>
      <c r="CI45">
        <v>118</v>
      </c>
      <c r="CJ45">
        <v>12</v>
      </c>
      <c r="CK45">
        <v>98</v>
      </c>
      <c r="CL45">
        <v>17</v>
      </c>
      <c r="CM45" s="5">
        <v>0.91670000000000007</v>
      </c>
      <c r="CN45" s="9">
        <v>8.4748453600000009E-2</v>
      </c>
      <c r="CO45" s="10">
        <v>2.6153846154</v>
      </c>
      <c r="CP45" s="11">
        <f t="shared" si="27"/>
        <v>-5.3939288187632162E-4</v>
      </c>
      <c r="CQ45" s="29">
        <v>4</v>
      </c>
      <c r="CR45" s="29" t="s">
        <v>153</v>
      </c>
      <c r="CS45">
        <v>29</v>
      </c>
    </row>
    <row r="46" spans="1:97" x14ac:dyDescent="0.25">
      <c r="A46" s="22" t="s">
        <v>335</v>
      </c>
      <c r="B46" s="22" t="s">
        <v>221</v>
      </c>
      <c r="C46" s="22" t="s">
        <v>176</v>
      </c>
      <c r="D46" s="22" t="s">
        <v>100</v>
      </c>
      <c r="E46" s="22">
        <v>77</v>
      </c>
      <c r="F46" s="22">
        <v>205</v>
      </c>
      <c r="G46" s="22" t="s">
        <v>101</v>
      </c>
      <c r="H46" s="28"/>
      <c r="I46" s="22">
        <v>2009</v>
      </c>
      <c r="J46" s="22">
        <v>6</v>
      </c>
      <c r="K46" s="22">
        <v>161</v>
      </c>
      <c r="L46" s="22">
        <v>24</v>
      </c>
      <c r="M46" t="s">
        <v>336</v>
      </c>
      <c r="N46" t="s">
        <v>337</v>
      </c>
      <c r="O46" t="s">
        <v>28</v>
      </c>
      <c r="P46" s="23" t="s">
        <v>28</v>
      </c>
      <c r="Q46" s="22">
        <v>31</v>
      </c>
      <c r="R46" s="22">
        <v>28</v>
      </c>
      <c r="S46" s="22">
        <v>14</v>
      </c>
      <c r="T46" s="22">
        <v>12</v>
      </c>
      <c r="U46" s="22">
        <v>2</v>
      </c>
      <c r="V46" s="22">
        <v>718</v>
      </c>
      <c r="W46" s="22">
        <v>650</v>
      </c>
      <c r="X46" s="1">
        <f t="shared" si="14"/>
        <v>2.6008520765380916</v>
      </c>
      <c r="Y46" s="5">
        <f t="shared" si="15"/>
        <v>0.90529247910863508</v>
      </c>
      <c r="Z46" s="22">
        <v>0</v>
      </c>
      <c r="AA46" s="22">
        <v>0</v>
      </c>
      <c r="AB46" s="22">
        <v>0</v>
      </c>
      <c r="AC46" s="24">
        <v>1568.7166666666999</v>
      </c>
      <c r="AD46" s="22">
        <v>3</v>
      </c>
      <c r="AE46" s="22">
        <v>0</v>
      </c>
      <c r="AF46" s="22">
        <v>0</v>
      </c>
      <c r="AG46">
        <v>67</v>
      </c>
      <c r="AH46">
        <v>625</v>
      </c>
      <c r="AI46">
        <v>1503</v>
      </c>
      <c r="AJ46">
        <v>16</v>
      </c>
      <c r="AK46">
        <v>7</v>
      </c>
      <c r="AL46">
        <v>5</v>
      </c>
      <c r="AM46" s="11">
        <f t="shared" si="16"/>
        <v>0.90317919075144504</v>
      </c>
      <c r="AN46" s="1">
        <f t="shared" si="17"/>
        <v>2.6746506986027945</v>
      </c>
      <c r="AO46" s="25">
        <f t="shared" si="18"/>
        <v>0.5714285714285714</v>
      </c>
      <c r="AP46" s="4">
        <v>3</v>
      </c>
      <c r="AQ46" s="4">
        <v>1</v>
      </c>
      <c r="AR46" s="4">
        <v>25</v>
      </c>
      <c r="AS46" s="6">
        <v>66</v>
      </c>
      <c r="AT46" s="1">
        <f t="shared" si="19"/>
        <v>0.90909090909090917</v>
      </c>
      <c r="AU46" s="11">
        <f t="shared" si="20"/>
        <v>0.96153846153846156</v>
      </c>
      <c r="AV46">
        <v>1.25</v>
      </c>
      <c r="AW46" s="6">
        <v>186</v>
      </c>
      <c r="AX46" s="7">
        <v>1.25</v>
      </c>
      <c r="AY46">
        <v>26.2</v>
      </c>
      <c r="AZ46" s="24">
        <v>-2.6</v>
      </c>
      <c r="BA46" s="24">
        <v>0.60000000000000009</v>
      </c>
      <c r="BB46" s="24">
        <v>-1.3</v>
      </c>
      <c r="BC46" s="24">
        <v>-3.4</v>
      </c>
      <c r="BD46" s="3">
        <f t="shared" si="21"/>
        <v>-4.8893617021276592</v>
      </c>
      <c r="BE46" s="26">
        <v>3.5</v>
      </c>
      <c r="BF46" s="27">
        <v>-12.06</v>
      </c>
      <c r="BG46" s="22">
        <v>630</v>
      </c>
      <c r="BH46" s="22">
        <v>574</v>
      </c>
      <c r="BI46" s="5">
        <f t="shared" si="22"/>
        <v>0.91111111111111109</v>
      </c>
      <c r="BJ46" s="22">
        <v>69</v>
      </c>
      <c r="BK46" s="22">
        <v>58</v>
      </c>
      <c r="BL46" s="5">
        <f t="shared" si="23"/>
        <v>0.84057971014492749</v>
      </c>
      <c r="BM46" s="22">
        <v>19</v>
      </c>
      <c r="BN46" s="22">
        <v>18</v>
      </c>
      <c r="BO46" s="5">
        <f t="shared" si="24"/>
        <v>0.94736842105263153</v>
      </c>
      <c r="BP46" s="22">
        <v>6</v>
      </c>
      <c r="BQ46" s="22">
        <v>9</v>
      </c>
      <c r="BR46" s="22">
        <v>1</v>
      </c>
      <c r="BS46" s="5">
        <f t="shared" si="25"/>
        <v>0.88888888888888884</v>
      </c>
      <c r="BT46" s="22">
        <v>1</v>
      </c>
      <c r="BU46" s="22">
        <v>0</v>
      </c>
      <c r="BV46" s="22">
        <v>3</v>
      </c>
      <c r="BW46" s="22">
        <v>1</v>
      </c>
      <c r="BX46" s="22">
        <v>0</v>
      </c>
      <c r="BY46" s="22">
        <v>1</v>
      </c>
      <c r="BZ46" s="22">
        <v>2</v>
      </c>
      <c r="CA46" s="22">
        <v>2</v>
      </c>
      <c r="CB46" s="22">
        <v>1</v>
      </c>
      <c r="CC46" s="22">
        <v>1</v>
      </c>
      <c r="CD46" s="22">
        <v>5</v>
      </c>
      <c r="CE46" s="22">
        <v>3</v>
      </c>
      <c r="CF46" s="5">
        <f t="shared" si="26"/>
        <v>0.4</v>
      </c>
      <c r="CG46">
        <v>335</v>
      </c>
      <c r="CH46">
        <v>14</v>
      </c>
      <c r="CI46">
        <v>160</v>
      </c>
      <c r="CJ46">
        <v>25</v>
      </c>
      <c r="CK46">
        <v>156</v>
      </c>
      <c r="CL46">
        <v>29</v>
      </c>
      <c r="CM46" s="5">
        <v>0.90900000000000003</v>
      </c>
      <c r="CN46" s="9">
        <v>8.7722560200000008E-2</v>
      </c>
      <c r="CO46" s="10">
        <v>2.8214285714000003</v>
      </c>
      <c r="CP46" s="11">
        <f t="shared" si="27"/>
        <v>-6.9849606913648943E-3</v>
      </c>
      <c r="CQ46" s="29">
        <v>7</v>
      </c>
      <c r="CR46" s="29" t="s">
        <v>338</v>
      </c>
      <c r="CS46">
        <v>15</v>
      </c>
    </row>
    <row r="47" spans="1:97" x14ac:dyDescent="0.25">
      <c r="A47" s="22" t="s">
        <v>339</v>
      </c>
      <c r="B47" s="22" t="s">
        <v>340</v>
      </c>
      <c r="C47" s="22" t="s">
        <v>167</v>
      </c>
      <c r="D47" s="22" t="s">
        <v>100</v>
      </c>
      <c r="E47" s="22">
        <v>75</v>
      </c>
      <c r="F47" s="22">
        <v>232</v>
      </c>
      <c r="G47" s="22" t="s">
        <v>101</v>
      </c>
      <c r="H47" s="28"/>
      <c r="I47" s="22">
        <v>1998</v>
      </c>
      <c r="J47" s="22">
        <v>3</v>
      </c>
      <c r="K47" s="22">
        <v>66</v>
      </c>
      <c r="L47" s="22">
        <v>35</v>
      </c>
      <c r="M47" t="s">
        <v>341</v>
      </c>
      <c r="N47" t="s">
        <v>342</v>
      </c>
      <c r="O47" t="s">
        <v>111</v>
      </c>
      <c r="P47" s="23" t="s">
        <v>111</v>
      </c>
      <c r="Q47" s="22">
        <v>5</v>
      </c>
      <c r="R47" s="22">
        <v>2</v>
      </c>
      <c r="S47" s="22">
        <v>2</v>
      </c>
      <c r="T47" s="22">
        <v>0</v>
      </c>
      <c r="U47" s="22">
        <v>1</v>
      </c>
      <c r="V47" s="22">
        <v>99</v>
      </c>
      <c r="W47" s="22">
        <v>90</v>
      </c>
      <c r="X47" s="1">
        <f t="shared" si="14"/>
        <v>2.6028277634957258</v>
      </c>
      <c r="Y47" s="5">
        <f t="shared" si="15"/>
        <v>0.90909090909090906</v>
      </c>
      <c r="Z47" s="22">
        <v>0</v>
      </c>
      <c r="AA47" s="22">
        <v>0</v>
      </c>
      <c r="AB47" s="22">
        <v>0</v>
      </c>
      <c r="AC47" s="24">
        <v>207.46666666670001</v>
      </c>
      <c r="AD47" s="22">
        <v>0</v>
      </c>
      <c r="AE47" s="22">
        <v>0</v>
      </c>
      <c r="AF47" s="22">
        <v>0</v>
      </c>
      <c r="AG47">
        <v>5</v>
      </c>
      <c r="AH47">
        <v>49</v>
      </c>
      <c r="AI47">
        <v>122</v>
      </c>
      <c r="AJ47">
        <v>2</v>
      </c>
      <c r="AK47">
        <v>0</v>
      </c>
      <c r="AL47">
        <v>0</v>
      </c>
      <c r="AM47" s="11">
        <f t="shared" si="16"/>
        <v>0.90740740740740744</v>
      </c>
      <c r="AN47" s="1">
        <f t="shared" si="17"/>
        <v>2.4590163934426226</v>
      </c>
      <c r="AO47" s="25">
        <f t="shared" si="18"/>
        <v>1</v>
      </c>
      <c r="AP47" s="4">
        <v>3</v>
      </c>
      <c r="AQ47" s="4">
        <v>4</v>
      </c>
      <c r="AR47" s="4">
        <v>41</v>
      </c>
      <c r="AS47" s="6">
        <v>85</v>
      </c>
      <c r="AT47" s="1">
        <f t="shared" si="19"/>
        <v>2.8235294117647056</v>
      </c>
      <c r="AU47" s="11">
        <f t="shared" si="20"/>
        <v>0.91111111111111109</v>
      </c>
      <c r="AV47">
        <v>0.75</v>
      </c>
      <c r="AW47" s="6">
        <v>53</v>
      </c>
      <c r="AX47" s="7">
        <v>0.214</v>
      </c>
      <c r="AY47">
        <v>3.5</v>
      </c>
      <c r="AZ47" s="24">
        <v>0</v>
      </c>
      <c r="BA47" s="24">
        <v>0</v>
      </c>
      <c r="BB47" s="24">
        <v>-0.1</v>
      </c>
      <c r="BC47" s="24">
        <v>0</v>
      </c>
      <c r="BD47" s="3">
        <f t="shared" si="21"/>
        <v>-0.12187142530313425</v>
      </c>
      <c r="BE47" s="26">
        <v>0.5</v>
      </c>
      <c r="BF47" s="27">
        <v>-1.28</v>
      </c>
      <c r="BG47" s="22">
        <v>78</v>
      </c>
      <c r="BH47" s="22">
        <v>72</v>
      </c>
      <c r="BI47" s="5">
        <f t="shared" si="22"/>
        <v>0.92307692307692313</v>
      </c>
      <c r="BJ47" s="22">
        <v>16</v>
      </c>
      <c r="BK47" s="22">
        <v>13</v>
      </c>
      <c r="BL47" s="5">
        <f t="shared" si="23"/>
        <v>0.8125</v>
      </c>
      <c r="BM47" s="22">
        <v>5</v>
      </c>
      <c r="BN47" s="22">
        <v>5</v>
      </c>
      <c r="BO47" s="5">
        <f t="shared" si="24"/>
        <v>1</v>
      </c>
      <c r="BP47" s="22">
        <v>2</v>
      </c>
      <c r="BQ47" s="22">
        <v>4</v>
      </c>
      <c r="BR47" s="22">
        <v>1</v>
      </c>
      <c r="BS47" s="5">
        <f t="shared" si="25"/>
        <v>0.75</v>
      </c>
      <c r="BT47" s="22">
        <v>1</v>
      </c>
      <c r="BU47" s="22">
        <v>0</v>
      </c>
      <c r="BV47" s="22">
        <v>3</v>
      </c>
      <c r="BW47" s="22">
        <v>1</v>
      </c>
      <c r="BX47" s="22">
        <v>0</v>
      </c>
      <c r="BY47" s="22">
        <v>0</v>
      </c>
      <c r="BZ47" s="22">
        <v>0</v>
      </c>
      <c r="CA47" s="22">
        <v>0</v>
      </c>
      <c r="CB47" s="22">
        <v>1</v>
      </c>
      <c r="CC47" s="22">
        <v>0</v>
      </c>
      <c r="CD47" s="22">
        <v>3</v>
      </c>
      <c r="CE47" s="22">
        <v>1</v>
      </c>
      <c r="CF47" s="5">
        <f t="shared" si="26"/>
        <v>0.66666666666666674</v>
      </c>
      <c r="CG47">
        <v>47</v>
      </c>
      <c r="CH47">
        <v>2</v>
      </c>
      <c r="CI47">
        <v>22</v>
      </c>
      <c r="CJ47">
        <v>5</v>
      </c>
      <c r="CK47">
        <v>21</v>
      </c>
      <c r="CL47">
        <v>2</v>
      </c>
      <c r="CM47" s="5">
        <v>0.91360000000000008</v>
      </c>
      <c r="CN47" s="9">
        <v>8.3476739600000002E-2</v>
      </c>
      <c r="CO47" s="10">
        <v>2.5</v>
      </c>
      <c r="CP47" s="11">
        <f t="shared" si="27"/>
        <v>-7.4323513090909232E-3</v>
      </c>
      <c r="CQ47" s="29">
        <v>5</v>
      </c>
      <c r="CR47" s="29" t="s">
        <v>267</v>
      </c>
      <c r="CS47">
        <v>46</v>
      </c>
    </row>
    <row r="48" spans="1:97" x14ac:dyDescent="0.25">
      <c r="A48" s="22" t="s">
        <v>343</v>
      </c>
      <c r="B48" s="22" t="s">
        <v>344</v>
      </c>
      <c r="C48" s="28"/>
      <c r="D48" s="22" t="s">
        <v>232</v>
      </c>
      <c r="E48" s="22">
        <v>76</v>
      </c>
      <c r="F48" s="22">
        <v>187</v>
      </c>
      <c r="G48" s="22" t="s">
        <v>101</v>
      </c>
      <c r="H48" s="28"/>
      <c r="I48" s="28"/>
      <c r="J48" s="28"/>
      <c r="K48" s="28"/>
      <c r="L48" s="22">
        <v>27</v>
      </c>
      <c r="M48" t="s">
        <v>345</v>
      </c>
      <c r="N48" t="s">
        <v>346</v>
      </c>
      <c r="O48" t="s">
        <v>347</v>
      </c>
      <c r="P48" s="23" t="s">
        <v>347</v>
      </c>
      <c r="Q48" s="22">
        <v>41</v>
      </c>
      <c r="R48" s="22">
        <v>35</v>
      </c>
      <c r="S48" s="22">
        <v>18</v>
      </c>
      <c r="T48" s="22">
        <v>13</v>
      </c>
      <c r="U48" s="22">
        <v>4</v>
      </c>
      <c r="V48" s="22">
        <v>1201</v>
      </c>
      <c r="W48" s="22">
        <v>1106</v>
      </c>
      <c r="X48" s="1">
        <f t="shared" si="14"/>
        <v>2.452720583489318</v>
      </c>
      <c r="Y48" s="5">
        <f t="shared" si="15"/>
        <v>0.92089925062447964</v>
      </c>
      <c r="Z48" s="22">
        <v>0</v>
      </c>
      <c r="AA48" s="22">
        <v>0</v>
      </c>
      <c r="AB48" s="22">
        <v>2</v>
      </c>
      <c r="AC48" s="24">
        <v>2323.9499999999998</v>
      </c>
      <c r="AD48" s="22">
        <v>2</v>
      </c>
      <c r="AE48" s="22">
        <v>1</v>
      </c>
      <c r="AF48" s="22">
        <v>0</v>
      </c>
      <c r="AG48">
        <v>92</v>
      </c>
      <c r="AH48">
        <v>1002</v>
      </c>
      <c r="AI48">
        <v>2111</v>
      </c>
      <c r="AJ48">
        <v>20</v>
      </c>
      <c r="AK48">
        <v>5</v>
      </c>
      <c r="AL48">
        <v>1</v>
      </c>
      <c r="AM48" s="11">
        <f t="shared" si="16"/>
        <v>0.91590493601462519</v>
      </c>
      <c r="AN48" s="1">
        <f t="shared" si="17"/>
        <v>2.6148744670772146</v>
      </c>
      <c r="AO48" s="25">
        <f t="shared" si="18"/>
        <v>0.5714285714285714</v>
      </c>
      <c r="AP48" s="4">
        <v>6</v>
      </c>
      <c r="AQ48" s="4">
        <v>3</v>
      </c>
      <c r="AR48" s="4">
        <v>104</v>
      </c>
      <c r="AS48" s="6">
        <v>213</v>
      </c>
      <c r="AT48" s="1">
        <f t="shared" si="19"/>
        <v>0.84507042253521125</v>
      </c>
      <c r="AU48" s="11">
        <f t="shared" si="20"/>
        <v>0.9719626168224299</v>
      </c>
      <c r="AV48">
        <v>1.1499999999999999</v>
      </c>
      <c r="AW48" s="6">
        <v>186</v>
      </c>
      <c r="AX48" s="7">
        <v>1.1499999999999999</v>
      </c>
      <c r="AY48">
        <v>38.700000000000003</v>
      </c>
      <c r="AZ48" s="24">
        <v>11.8</v>
      </c>
      <c r="BA48" s="24">
        <v>-0.60000000000000009</v>
      </c>
      <c r="BB48" s="24">
        <v>1.1000000000000001</v>
      </c>
      <c r="BC48" s="24">
        <v>12.3</v>
      </c>
      <c r="BD48" s="3">
        <f t="shared" si="21"/>
        <v>11.02340425531915</v>
      </c>
      <c r="BE48" s="26">
        <v>8.1</v>
      </c>
      <c r="BF48" s="27">
        <v>12.24</v>
      </c>
      <c r="BG48" s="22">
        <v>976</v>
      </c>
      <c r="BH48" s="22">
        <v>900</v>
      </c>
      <c r="BI48" s="5">
        <f t="shared" si="22"/>
        <v>0.92213114754098358</v>
      </c>
      <c r="BJ48" s="22">
        <v>194</v>
      </c>
      <c r="BK48" s="22">
        <v>175</v>
      </c>
      <c r="BL48" s="5">
        <f t="shared" si="23"/>
        <v>0.90206185567010311</v>
      </c>
      <c r="BM48" s="22">
        <v>31</v>
      </c>
      <c r="BN48" s="22">
        <v>31</v>
      </c>
      <c r="BO48" s="5">
        <f t="shared" si="24"/>
        <v>1</v>
      </c>
      <c r="BP48" s="22">
        <v>10</v>
      </c>
      <c r="BQ48" s="22">
        <v>31</v>
      </c>
      <c r="BR48" s="22">
        <v>2</v>
      </c>
      <c r="BS48" s="5">
        <f t="shared" si="25"/>
        <v>0.93548387096774199</v>
      </c>
      <c r="BT48" s="22">
        <v>2</v>
      </c>
      <c r="BU48" s="22">
        <v>1</v>
      </c>
      <c r="BV48" s="22">
        <v>8</v>
      </c>
      <c r="BW48" s="22">
        <v>3</v>
      </c>
      <c r="BX48" s="22">
        <v>2</v>
      </c>
      <c r="BY48" s="22">
        <v>1</v>
      </c>
      <c r="BZ48" s="22">
        <v>8</v>
      </c>
      <c r="CA48" s="22">
        <v>1</v>
      </c>
      <c r="CB48" s="22">
        <v>4</v>
      </c>
      <c r="CC48" s="22">
        <v>2</v>
      </c>
      <c r="CD48" s="22">
        <v>16</v>
      </c>
      <c r="CE48" s="22">
        <v>4</v>
      </c>
      <c r="CF48" s="5">
        <f t="shared" si="26"/>
        <v>0.75</v>
      </c>
      <c r="CG48">
        <v>509</v>
      </c>
      <c r="CH48">
        <v>12</v>
      </c>
      <c r="CI48">
        <v>291</v>
      </c>
      <c r="CJ48">
        <v>19</v>
      </c>
      <c r="CK48">
        <v>305</v>
      </c>
      <c r="CL48">
        <v>64</v>
      </c>
      <c r="CM48" s="5">
        <v>0.93149999999999999</v>
      </c>
      <c r="CN48" s="9">
        <v>8.5226283799999997E-2</v>
      </c>
      <c r="CO48" s="10">
        <v>2.7428571429000002</v>
      </c>
      <c r="CP48" s="11">
        <f t="shared" si="27"/>
        <v>6.1255344244796062E-3</v>
      </c>
    </row>
    <row r="49" spans="1:97" x14ac:dyDescent="0.25">
      <c r="A49" s="22" t="s">
        <v>348</v>
      </c>
      <c r="B49" s="22" t="s">
        <v>349</v>
      </c>
      <c r="C49" s="28"/>
      <c r="D49" s="22" t="s">
        <v>232</v>
      </c>
      <c r="E49" s="22">
        <v>77</v>
      </c>
      <c r="F49" s="22">
        <v>225</v>
      </c>
      <c r="G49" s="22" t="s">
        <v>101</v>
      </c>
      <c r="H49" s="28"/>
      <c r="I49" s="22">
        <v>2009</v>
      </c>
      <c r="J49" s="22">
        <v>2</v>
      </c>
      <c r="K49" s="22">
        <v>46</v>
      </c>
      <c r="L49" s="22">
        <v>23</v>
      </c>
      <c r="M49" t="s">
        <v>350</v>
      </c>
      <c r="N49" t="s">
        <v>351</v>
      </c>
      <c r="O49" t="s">
        <v>119</v>
      </c>
      <c r="P49" s="23" t="s">
        <v>119</v>
      </c>
      <c r="Q49" s="22">
        <v>25</v>
      </c>
      <c r="R49" s="22">
        <v>24</v>
      </c>
      <c r="S49" s="22">
        <v>9</v>
      </c>
      <c r="T49" s="22">
        <v>12</v>
      </c>
      <c r="U49" s="22">
        <v>3</v>
      </c>
      <c r="V49" s="22">
        <v>779</v>
      </c>
      <c r="W49" s="22">
        <v>705</v>
      </c>
      <c r="X49" s="1">
        <f t="shared" si="14"/>
        <v>3.0176710466697556</v>
      </c>
      <c r="Y49" s="5">
        <f t="shared" si="15"/>
        <v>0.90500641848523744</v>
      </c>
      <c r="Z49" s="22">
        <v>0</v>
      </c>
      <c r="AA49" s="22">
        <v>1</v>
      </c>
      <c r="AB49" s="22">
        <v>0</v>
      </c>
      <c r="AC49" s="24">
        <v>1471.3333333333001</v>
      </c>
      <c r="AD49" s="22">
        <v>0</v>
      </c>
      <c r="AE49" s="22">
        <v>0</v>
      </c>
      <c r="AF49" s="22">
        <v>0</v>
      </c>
      <c r="AG49">
        <v>72</v>
      </c>
      <c r="AH49">
        <v>695</v>
      </c>
      <c r="AI49">
        <v>1438</v>
      </c>
      <c r="AJ49">
        <v>11</v>
      </c>
      <c r="AK49">
        <v>2</v>
      </c>
      <c r="AL49">
        <v>1</v>
      </c>
      <c r="AM49" s="11">
        <f t="shared" si="16"/>
        <v>0.90612777053455018</v>
      </c>
      <c r="AN49" s="1">
        <f t="shared" si="17"/>
        <v>3.0041724617524337</v>
      </c>
      <c r="AO49" s="25">
        <f t="shared" si="18"/>
        <v>0.45833333333333331</v>
      </c>
      <c r="AP49" s="4">
        <v>1</v>
      </c>
      <c r="AQ49" s="4">
        <v>2</v>
      </c>
      <c r="AR49" s="4">
        <v>10</v>
      </c>
      <c r="AS49" s="6">
        <v>33</v>
      </c>
      <c r="AT49" s="1">
        <f t="shared" si="19"/>
        <v>3.6363636363636367</v>
      </c>
      <c r="AU49" s="11">
        <f t="shared" si="20"/>
        <v>0.83333333333333337</v>
      </c>
      <c r="AV49">
        <v>2.2250000000000001</v>
      </c>
      <c r="AW49" s="6">
        <v>186</v>
      </c>
      <c r="AX49" s="7">
        <v>2.2250000000000001</v>
      </c>
      <c r="AY49">
        <v>24.5</v>
      </c>
      <c r="AZ49" s="24">
        <v>-3.1</v>
      </c>
      <c r="BA49" s="24">
        <v>-0.60000000000000009</v>
      </c>
      <c r="BB49" s="24">
        <v>0.2</v>
      </c>
      <c r="BC49" s="24">
        <v>-3.5</v>
      </c>
      <c r="BD49" s="3">
        <f t="shared" si="21"/>
        <v>-7.0638297872340425</v>
      </c>
      <c r="BE49" s="26">
        <v>3.8</v>
      </c>
      <c r="BF49" s="27">
        <v>-9.99</v>
      </c>
      <c r="BG49" s="22">
        <v>650</v>
      </c>
      <c r="BH49" s="22">
        <v>594</v>
      </c>
      <c r="BI49" s="5">
        <f t="shared" si="22"/>
        <v>0.91384615384615386</v>
      </c>
      <c r="BJ49" s="22">
        <v>112</v>
      </c>
      <c r="BK49" s="22">
        <v>96</v>
      </c>
      <c r="BL49" s="5">
        <f t="shared" si="23"/>
        <v>0.8571428571428571</v>
      </c>
      <c r="BM49" s="22">
        <v>17</v>
      </c>
      <c r="BN49" s="22">
        <v>15</v>
      </c>
      <c r="BO49" s="5">
        <f t="shared" si="24"/>
        <v>0.88235294117647056</v>
      </c>
      <c r="BP49" s="22">
        <v>6</v>
      </c>
      <c r="BQ49" s="22">
        <v>13</v>
      </c>
      <c r="BR49" s="22">
        <v>1</v>
      </c>
      <c r="BS49" s="5">
        <f t="shared" si="25"/>
        <v>0.92307692307692313</v>
      </c>
      <c r="BT49" s="22">
        <v>0</v>
      </c>
      <c r="BU49" s="22">
        <v>1</v>
      </c>
      <c r="BV49" s="22">
        <v>2</v>
      </c>
      <c r="BW49" s="22">
        <v>1</v>
      </c>
      <c r="BX49" s="22">
        <v>3</v>
      </c>
      <c r="BY49" s="22">
        <v>1</v>
      </c>
      <c r="BZ49" s="22">
        <v>12</v>
      </c>
      <c r="CA49" s="22">
        <v>3</v>
      </c>
      <c r="CB49" s="22">
        <v>3</v>
      </c>
      <c r="CC49" s="22">
        <v>2</v>
      </c>
      <c r="CD49" s="22">
        <v>14</v>
      </c>
      <c r="CE49" s="22">
        <v>4</v>
      </c>
      <c r="CF49" s="5">
        <f t="shared" si="26"/>
        <v>0.7142857142857143</v>
      </c>
      <c r="CG49">
        <v>352</v>
      </c>
      <c r="CH49">
        <v>21</v>
      </c>
      <c r="CI49">
        <v>181</v>
      </c>
      <c r="CJ49">
        <v>17</v>
      </c>
      <c r="CK49">
        <v>172</v>
      </c>
      <c r="CL49">
        <v>36</v>
      </c>
      <c r="CM49" s="5">
        <v>0.9084000000000001</v>
      </c>
      <c r="CN49" s="9">
        <v>8.67441194E-2</v>
      </c>
      <c r="CO49" s="10">
        <v>2.9166666667000003</v>
      </c>
      <c r="CP49" s="11">
        <f t="shared" si="27"/>
        <v>-8.249462114762518E-3</v>
      </c>
      <c r="CQ49" s="29">
        <v>30</v>
      </c>
      <c r="CR49" s="29" t="s">
        <v>352</v>
      </c>
      <c r="CS49">
        <v>733</v>
      </c>
    </row>
    <row r="50" spans="1:97" x14ac:dyDescent="0.25">
      <c r="A50" s="22" t="s">
        <v>353</v>
      </c>
      <c r="B50" s="22" t="s">
        <v>128</v>
      </c>
      <c r="C50" s="28"/>
      <c r="D50" s="22" t="s">
        <v>129</v>
      </c>
      <c r="E50" s="22">
        <v>76</v>
      </c>
      <c r="F50" s="22">
        <v>210</v>
      </c>
      <c r="G50" s="22" t="s">
        <v>101</v>
      </c>
      <c r="H50" s="28"/>
      <c r="I50" s="22">
        <v>2002</v>
      </c>
      <c r="J50" s="22">
        <v>1</v>
      </c>
      <c r="K50" s="22">
        <v>2</v>
      </c>
      <c r="L50" s="22">
        <v>31</v>
      </c>
      <c r="M50" t="s">
        <v>354</v>
      </c>
      <c r="N50" t="s">
        <v>355</v>
      </c>
      <c r="O50" t="s">
        <v>235</v>
      </c>
      <c r="P50" s="23" t="s">
        <v>235</v>
      </c>
      <c r="Q50" s="22">
        <v>65</v>
      </c>
      <c r="R50" s="22">
        <v>65</v>
      </c>
      <c r="S50" s="22">
        <v>34</v>
      </c>
      <c r="T50" s="22">
        <v>17</v>
      </c>
      <c r="U50" s="22">
        <v>10</v>
      </c>
      <c r="V50" s="22">
        <v>1875</v>
      </c>
      <c r="W50" s="22">
        <v>1694</v>
      </c>
      <c r="X50" s="1">
        <f t="shared" si="14"/>
        <v>2.9369740513204476</v>
      </c>
      <c r="Y50" s="5">
        <f t="shared" si="15"/>
        <v>0.90346666666666664</v>
      </c>
      <c r="Z50" s="22">
        <v>0</v>
      </c>
      <c r="AA50" s="22">
        <v>3</v>
      </c>
      <c r="AB50" s="22">
        <v>2</v>
      </c>
      <c r="AC50" s="24">
        <v>3697.6833333333002</v>
      </c>
      <c r="AD50" s="22">
        <v>5</v>
      </c>
      <c r="AE50" s="22">
        <v>2</v>
      </c>
      <c r="AF50" s="22">
        <v>1</v>
      </c>
      <c r="AG50">
        <v>181</v>
      </c>
      <c r="AH50">
        <v>1694</v>
      </c>
      <c r="AI50">
        <v>3698</v>
      </c>
      <c r="AJ50">
        <v>31</v>
      </c>
      <c r="AK50">
        <v>12</v>
      </c>
      <c r="AL50">
        <v>8</v>
      </c>
      <c r="AM50" s="11">
        <f t="shared" si="16"/>
        <v>0.90346666666666664</v>
      </c>
      <c r="AN50" s="1">
        <f t="shared" si="17"/>
        <v>2.9367225527312062</v>
      </c>
      <c r="AO50" s="25">
        <f t="shared" si="18"/>
        <v>0.47692307692307695</v>
      </c>
      <c r="AP50" s="4">
        <v>0</v>
      </c>
      <c r="AQ50" s="4">
        <v>0</v>
      </c>
      <c r="AR50" s="4">
        <v>0</v>
      </c>
      <c r="AS50" s="6">
        <v>0</v>
      </c>
      <c r="AT50" s="1">
        <f t="shared" si="19"/>
        <v>0</v>
      </c>
      <c r="AU50" s="11">
        <f t="shared" si="20"/>
        <v>0</v>
      </c>
      <c r="AV50">
        <v>5.9</v>
      </c>
      <c r="AW50" s="6">
        <v>186</v>
      </c>
      <c r="AX50" s="7">
        <v>5.9</v>
      </c>
      <c r="AY50">
        <v>61.6</v>
      </c>
      <c r="AZ50" s="24">
        <v>-9.6</v>
      </c>
      <c r="BA50" s="24">
        <v>-0.5</v>
      </c>
      <c r="BB50" s="24">
        <v>0.30000000000000004</v>
      </c>
      <c r="BC50" s="24">
        <v>-9.8000000000000007</v>
      </c>
      <c r="BD50" s="3">
        <f t="shared" si="21"/>
        <v>-21.182978723404258</v>
      </c>
      <c r="BE50" s="26">
        <v>8.6999999999999993</v>
      </c>
      <c r="BF50" s="27">
        <v>-2.39</v>
      </c>
      <c r="BG50" s="22">
        <v>1531</v>
      </c>
      <c r="BH50" s="22">
        <v>1391</v>
      </c>
      <c r="BI50" s="5">
        <f t="shared" si="22"/>
        <v>0.90855649902024815</v>
      </c>
      <c r="BJ50" s="22">
        <v>287</v>
      </c>
      <c r="BK50" s="22">
        <v>249</v>
      </c>
      <c r="BL50" s="5">
        <f t="shared" si="23"/>
        <v>0.86759581881533099</v>
      </c>
      <c r="BM50" s="22">
        <v>57</v>
      </c>
      <c r="BN50" s="22">
        <v>54</v>
      </c>
      <c r="BO50" s="5">
        <f t="shared" si="24"/>
        <v>0.94736842105263153</v>
      </c>
      <c r="BP50" s="22">
        <v>17</v>
      </c>
      <c r="BQ50" s="22">
        <v>32</v>
      </c>
      <c r="BR50" s="22">
        <v>7</v>
      </c>
      <c r="BS50" s="5">
        <f t="shared" si="25"/>
        <v>0.78125</v>
      </c>
      <c r="BT50" s="22">
        <v>0</v>
      </c>
      <c r="BU50" s="22">
        <v>3</v>
      </c>
      <c r="BV50" s="22">
        <v>16</v>
      </c>
      <c r="BW50" s="22">
        <v>6</v>
      </c>
      <c r="BX50" s="22">
        <v>2</v>
      </c>
      <c r="BY50" s="22">
        <v>0</v>
      </c>
      <c r="BZ50" s="22">
        <v>5</v>
      </c>
      <c r="CA50" s="22">
        <v>0</v>
      </c>
      <c r="CB50" s="22">
        <v>2</v>
      </c>
      <c r="CC50" s="22">
        <v>3</v>
      </c>
      <c r="CD50" s="22">
        <v>21</v>
      </c>
      <c r="CE50" s="22">
        <v>6</v>
      </c>
      <c r="CF50" s="5">
        <f t="shared" si="26"/>
        <v>0.7142857142857143</v>
      </c>
      <c r="CG50">
        <v>762</v>
      </c>
      <c r="CH50">
        <v>25</v>
      </c>
      <c r="CI50">
        <v>485</v>
      </c>
      <c r="CJ50">
        <v>49</v>
      </c>
      <c r="CK50">
        <v>447</v>
      </c>
      <c r="CL50">
        <v>107</v>
      </c>
      <c r="CM50" s="5">
        <v>0.91490000000000005</v>
      </c>
      <c r="CN50" s="9">
        <v>8.4108735000000004E-2</v>
      </c>
      <c r="CO50" s="10">
        <v>3.3230769230999999</v>
      </c>
      <c r="CP50" s="11">
        <f t="shared" si="27"/>
        <v>-1.2424598333333314E-2</v>
      </c>
    </row>
    <row r="51" spans="1:97" x14ac:dyDescent="0.25">
      <c r="A51" s="22" t="s">
        <v>356</v>
      </c>
      <c r="B51" s="22" t="s">
        <v>357</v>
      </c>
      <c r="C51" s="28"/>
      <c r="D51" s="22" t="s">
        <v>232</v>
      </c>
      <c r="E51" s="22">
        <v>78</v>
      </c>
      <c r="F51" s="22">
        <v>215</v>
      </c>
      <c r="G51" s="22" t="s">
        <v>101</v>
      </c>
      <c r="H51" s="28"/>
      <c r="I51" s="22">
        <v>2008</v>
      </c>
      <c r="J51" s="22">
        <v>7</v>
      </c>
      <c r="K51" s="22">
        <v>207</v>
      </c>
      <c r="L51" s="22">
        <v>26</v>
      </c>
      <c r="M51" t="s">
        <v>358</v>
      </c>
      <c r="N51" t="s">
        <v>359</v>
      </c>
      <c r="O51" t="s">
        <v>283</v>
      </c>
      <c r="P51" s="23" t="s">
        <v>360</v>
      </c>
      <c r="Q51" s="22">
        <v>26</v>
      </c>
      <c r="R51" s="22">
        <v>22</v>
      </c>
      <c r="S51" s="22">
        <v>6</v>
      </c>
      <c r="T51" s="22">
        <v>16</v>
      </c>
      <c r="U51" s="22">
        <v>2</v>
      </c>
      <c r="V51" s="22">
        <v>798</v>
      </c>
      <c r="W51" s="22">
        <v>725</v>
      </c>
      <c r="X51" s="1">
        <f t="shared" si="14"/>
        <v>3.1108691020146524</v>
      </c>
      <c r="Y51" s="5">
        <f t="shared" si="15"/>
        <v>0.9085213032581454</v>
      </c>
      <c r="Z51" s="22">
        <v>0</v>
      </c>
      <c r="AA51" s="22">
        <v>1</v>
      </c>
      <c r="AB51" s="22">
        <v>4</v>
      </c>
      <c r="AC51" s="24">
        <v>1407.9666666666999</v>
      </c>
      <c r="AD51" s="22">
        <v>0</v>
      </c>
      <c r="AE51" s="22">
        <v>1</v>
      </c>
      <c r="AF51" s="22">
        <v>1</v>
      </c>
      <c r="AG51">
        <v>66</v>
      </c>
      <c r="AH51">
        <v>655</v>
      </c>
      <c r="AI51">
        <v>1277</v>
      </c>
      <c r="AJ51">
        <v>9</v>
      </c>
      <c r="AK51">
        <v>3</v>
      </c>
      <c r="AL51">
        <v>1</v>
      </c>
      <c r="AM51" s="11">
        <f t="shared" si="16"/>
        <v>0.90846047156726772</v>
      </c>
      <c r="AN51" s="1">
        <f t="shared" si="17"/>
        <v>3.1010180109631951</v>
      </c>
      <c r="AO51" s="25">
        <f t="shared" si="18"/>
        <v>0.40909090909090912</v>
      </c>
      <c r="AP51" s="4">
        <v>4</v>
      </c>
      <c r="AQ51" s="4">
        <v>7</v>
      </c>
      <c r="AR51" s="4">
        <v>70</v>
      </c>
      <c r="AS51" s="6">
        <v>131</v>
      </c>
      <c r="AT51" s="1">
        <f t="shared" si="19"/>
        <v>3.2061068702290076</v>
      </c>
      <c r="AU51" s="11">
        <f t="shared" si="20"/>
        <v>0.90909090909090906</v>
      </c>
      <c r="AV51">
        <v>1.85</v>
      </c>
      <c r="AW51" s="6">
        <v>176</v>
      </c>
      <c r="AX51" s="7">
        <v>0.875</v>
      </c>
      <c r="AY51">
        <v>23.5</v>
      </c>
      <c r="AZ51" s="24">
        <v>-1</v>
      </c>
      <c r="BA51" s="24">
        <v>-1</v>
      </c>
      <c r="BB51" s="24">
        <v>0.4</v>
      </c>
      <c r="BC51" s="24">
        <v>-1.6</v>
      </c>
      <c r="BD51" s="3">
        <f t="shared" si="21"/>
        <v>-2.3544040265385493</v>
      </c>
      <c r="BE51" s="26">
        <v>4.2</v>
      </c>
      <c r="BF51" s="27">
        <v>-8.1</v>
      </c>
      <c r="BG51" s="22">
        <v>676</v>
      </c>
      <c r="BH51" s="22">
        <v>618</v>
      </c>
      <c r="BI51" s="5">
        <f t="shared" si="22"/>
        <v>0.91420118343195267</v>
      </c>
      <c r="BJ51" s="22">
        <v>105</v>
      </c>
      <c r="BK51" s="22">
        <v>92</v>
      </c>
      <c r="BL51" s="5">
        <f t="shared" si="23"/>
        <v>0.87619047619047619</v>
      </c>
      <c r="BM51" s="22">
        <v>17</v>
      </c>
      <c r="BN51" s="22">
        <v>15</v>
      </c>
      <c r="BO51" s="5">
        <f t="shared" si="24"/>
        <v>0.88235294117647056</v>
      </c>
      <c r="BP51" s="22">
        <v>4</v>
      </c>
      <c r="BQ51" s="22">
        <v>22</v>
      </c>
      <c r="BR51" s="22">
        <v>0</v>
      </c>
      <c r="BS51" s="5">
        <f t="shared" si="25"/>
        <v>1</v>
      </c>
      <c r="BT51" s="22">
        <v>0</v>
      </c>
      <c r="BU51" s="22">
        <v>1</v>
      </c>
      <c r="BV51" s="22">
        <v>2</v>
      </c>
      <c r="BW51" s="22">
        <v>1</v>
      </c>
      <c r="BX51" s="22">
        <v>2</v>
      </c>
      <c r="BY51" s="22">
        <v>1</v>
      </c>
      <c r="BZ51" s="22">
        <v>13</v>
      </c>
      <c r="CA51" s="22">
        <v>3</v>
      </c>
      <c r="CB51" s="22">
        <v>2</v>
      </c>
      <c r="CC51" s="22">
        <v>2</v>
      </c>
      <c r="CD51" s="22">
        <v>15</v>
      </c>
      <c r="CE51" s="22">
        <v>4</v>
      </c>
      <c r="CF51" s="5">
        <f t="shared" si="26"/>
        <v>0.73333333333333339</v>
      </c>
      <c r="CG51">
        <v>344</v>
      </c>
      <c r="CH51">
        <v>12</v>
      </c>
      <c r="CI51">
        <v>219</v>
      </c>
      <c r="CJ51">
        <v>16</v>
      </c>
      <c r="CK51">
        <v>162</v>
      </c>
      <c r="CL51">
        <v>45</v>
      </c>
      <c r="CM51" s="5">
        <v>0.91370000000000007</v>
      </c>
      <c r="CN51" s="9">
        <v>8.4751316000000007E-2</v>
      </c>
      <c r="CO51" s="10">
        <v>2.2727272727000001</v>
      </c>
      <c r="CP51" s="11">
        <f t="shared" si="27"/>
        <v>-6.7273807418546383E-3</v>
      </c>
    </row>
    <row r="52" spans="1:97" x14ac:dyDescent="0.25">
      <c r="A52" s="22" t="s">
        <v>361</v>
      </c>
      <c r="B52" s="22" t="s">
        <v>362</v>
      </c>
      <c r="C52" s="28"/>
      <c r="D52" s="22" t="s">
        <v>232</v>
      </c>
      <c r="E52" s="22">
        <v>73</v>
      </c>
      <c r="F52" s="22">
        <v>188</v>
      </c>
      <c r="G52" s="22" t="s">
        <v>101</v>
      </c>
      <c r="H52" s="28"/>
      <c r="I52" s="22">
        <v>2000</v>
      </c>
      <c r="J52" s="22">
        <v>7</v>
      </c>
      <c r="K52" s="22">
        <v>205</v>
      </c>
      <c r="L52" s="22">
        <v>32</v>
      </c>
      <c r="M52" t="s">
        <v>363</v>
      </c>
      <c r="N52" t="s">
        <v>364</v>
      </c>
      <c r="O52" t="s">
        <v>365</v>
      </c>
      <c r="P52" s="23" t="s">
        <v>365</v>
      </c>
      <c r="Q52" s="22">
        <v>46</v>
      </c>
      <c r="R52" s="22">
        <v>46</v>
      </c>
      <c r="S52" s="22">
        <v>30</v>
      </c>
      <c r="T52" s="22">
        <v>13</v>
      </c>
      <c r="U52" s="22">
        <v>3</v>
      </c>
      <c r="V52" s="22">
        <v>1329</v>
      </c>
      <c r="W52" s="22">
        <v>1226</v>
      </c>
      <c r="X52" s="1">
        <f t="shared" si="14"/>
        <v>2.2533362502734633</v>
      </c>
      <c r="Y52" s="5">
        <f t="shared" si="15"/>
        <v>0.92249811888638078</v>
      </c>
      <c r="Z52" s="22">
        <v>0</v>
      </c>
      <c r="AA52" s="22">
        <v>1</v>
      </c>
      <c r="AB52" s="22">
        <v>0</v>
      </c>
      <c r="AC52" s="24">
        <v>2742.6</v>
      </c>
      <c r="AD52" s="22">
        <v>5</v>
      </c>
      <c r="AE52" s="22">
        <v>1</v>
      </c>
      <c r="AF52" s="22">
        <v>1</v>
      </c>
      <c r="AG52">
        <v>103</v>
      </c>
      <c r="AH52">
        <v>1226</v>
      </c>
      <c r="AI52">
        <v>2745</v>
      </c>
      <c r="AJ52">
        <v>30</v>
      </c>
      <c r="AK52">
        <v>4</v>
      </c>
      <c r="AL52">
        <v>2</v>
      </c>
      <c r="AM52" s="11">
        <f t="shared" si="16"/>
        <v>0.92249811888638078</v>
      </c>
      <c r="AN52" s="1">
        <f t="shared" si="17"/>
        <v>2.2513661202185791</v>
      </c>
      <c r="AO52" s="25">
        <f t="shared" si="18"/>
        <v>0.65217391304347827</v>
      </c>
      <c r="AP52" s="4">
        <v>0</v>
      </c>
      <c r="AQ52" s="4">
        <v>0</v>
      </c>
      <c r="AR52" s="4">
        <v>0</v>
      </c>
      <c r="AS52" s="6">
        <v>0</v>
      </c>
      <c r="AT52" s="1">
        <f t="shared" si="19"/>
        <v>0</v>
      </c>
      <c r="AU52" s="11">
        <f t="shared" si="20"/>
        <v>0</v>
      </c>
      <c r="AV52">
        <v>8.5</v>
      </c>
      <c r="AW52" s="6">
        <v>186</v>
      </c>
      <c r="AX52" s="7">
        <v>8.5</v>
      </c>
      <c r="AY52">
        <v>45.7</v>
      </c>
      <c r="AZ52" s="24">
        <v>14.1</v>
      </c>
      <c r="BA52" s="24">
        <v>0.30000000000000004</v>
      </c>
      <c r="BB52" s="24">
        <v>-0.8</v>
      </c>
      <c r="BC52" s="24">
        <v>13.6</v>
      </c>
      <c r="BD52" s="3">
        <f t="shared" si="21"/>
        <v>-3.3148936170212782</v>
      </c>
      <c r="BE52" s="26">
        <v>9.1999999999999993</v>
      </c>
      <c r="BF52" s="27">
        <v>0.35</v>
      </c>
      <c r="BG52" s="22">
        <v>1120</v>
      </c>
      <c r="BH52" s="22">
        <v>1045</v>
      </c>
      <c r="BI52" s="5">
        <f t="shared" si="22"/>
        <v>0.9330357142857143</v>
      </c>
      <c r="BJ52" s="22">
        <v>174</v>
      </c>
      <c r="BK52" s="22">
        <v>149</v>
      </c>
      <c r="BL52" s="5">
        <f t="shared" si="23"/>
        <v>0.85632183908045978</v>
      </c>
      <c r="BM52" s="22">
        <v>35</v>
      </c>
      <c r="BN52" s="22">
        <v>32</v>
      </c>
      <c r="BO52" s="5">
        <f t="shared" si="24"/>
        <v>0.91428571428571426</v>
      </c>
      <c r="BP52" s="22">
        <v>10</v>
      </c>
      <c r="BQ52" s="22">
        <v>18</v>
      </c>
      <c r="BR52" s="22">
        <v>0</v>
      </c>
      <c r="BS52" s="5">
        <f t="shared" si="25"/>
        <v>1</v>
      </c>
      <c r="BT52" s="22">
        <v>1</v>
      </c>
      <c r="BU52" s="22">
        <v>2</v>
      </c>
      <c r="BV52" s="22">
        <v>10</v>
      </c>
      <c r="BW52" s="22">
        <v>4</v>
      </c>
      <c r="BX52" s="22">
        <v>1</v>
      </c>
      <c r="BY52" s="22">
        <v>1</v>
      </c>
      <c r="BZ52" s="22">
        <v>7</v>
      </c>
      <c r="CA52" s="22">
        <v>2</v>
      </c>
      <c r="CB52" s="22">
        <v>2</v>
      </c>
      <c r="CC52" s="22">
        <v>3</v>
      </c>
      <c r="CD52" s="22">
        <v>17</v>
      </c>
      <c r="CE52" s="22">
        <v>6</v>
      </c>
      <c r="CF52" s="5">
        <f t="shared" si="26"/>
        <v>0.64705882352941169</v>
      </c>
      <c r="CG52">
        <v>652</v>
      </c>
      <c r="CH52">
        <v>24</v>
      </c>
      <c r="CI52">
        <v>309</v>
      </c>
      <c r="CJ52">
        <v>25</v>
      </c>
      <c r="CK52">
        <v>264</v>
      </c>
      <c r="CL52">
        <v>54</v>
      </c>
      <c r="CM52" s="5">
        <v>0.92260000000000009</v>
      </c>
      <c r="CN52" s="9">
        <v>8.5475469300000009E-2</v>
      </c>
      <c r="CO52" s="10">
        <v>3.1739130434999998</v>
      </c>
      <c r="CP52" s="11">
        <f t="shared" si="27"/>
        <v>7.9735881863808311E-3</v>
      </c>
      <c r="CQ52" s="29">
        <v>24</v>
      </c>
      <c r="CR52" s="29" t="s">
        <v>366</v>
      </c>
      <c r="CS52">
        <v>2488</v>
      </c>
    </row>
    <row r="53" spans="1:97" x14ac:dyDescent="0.25">
      <c r="A53" s="22" t="s">
        <v>367</v>
      </c>
      <c r="B53" s="22" t="s">
        <v>162</v>
      </c>
      <c r="C53" s="22" t="s">
        <v>135</v>
      </c>
      <c r="D53" s="22" t="s">
        <v>100</v>
      </c>
      <c r="E53" s="22">
        <v>75</v>
      </c>
      <c r="F53" s="22">
        <v>217</v>
      </c>
      <c r="G53" s="22" t="s">
        <v>101</v>
      </c>
      <c r="H53" s="28"/>
      <c r="I53" s="22">
        <v>1997</v>
      </c>
      <c r="J53" s="22">
        <v>1</v>
      </c>
      <c r="K53" s="22">
        <v>4</v>
      </c>
      <c r="L53" s="22">
        <v>35</v>
      </c>
      <c r="M53" t="s">
        <v>368</v>
      </c>
      <c r="N53" t="s">
        <v>369</v>
      </c>
      <c r="O53" t="s">
        <v>224</v>
      </c>
      <c r="P53" s="23" t="s">
        <v>224</v>
      </c>
      <c r="Q53" s="22">
        <v>61</v>
      </c>
      <c r="R53" s="22">
        <v>61</v>
      </c>
      <c r="S53" s="22">
        <v>28</v>
      </c>
      <c r="T53" s="22">
        <v>19</v>
      </c>
      <c r="U53" s="22">
        <v>12</v>
      </c>
      <c r="V53" s="22">
        <v>1743</v>
      </c>
      <c r="W53" s="22">
        <v>1605</v>
      </c>
      <c r="X53" s="1">
        <f t="shared" si="14"/>
        <v>2.3468168226330106</v>
      </c>
      <c r="Y53" s="5">
        <f t="shared" si="15"/>
        <v>0.92082616179001719</v>
      </c>
      <c r="Z53" s="22">
        <v>0</v>
      </c>
      <c r="AA53" s="22">
        <v>0</v>
      </c>
      <c r="AB53" s="22">
        <v>0</v>
      </c>
      <c r="AC53" s="24">
        <v>3528.1833333333002</v>
      </c>
      <c r="AD53" s="22">
        <v>2</v>
      </c>
      <c r="AE53" s="22">
        <v>2</v>
      </c>
      <c r="AF53" s="22">
        <v>2</v>
      </c>
      <c r="AG53">
        <v>138</v>
      </c>
      <c r="AH53">
        <v>1605</v>
      </c>
      <c r="AI53">
        <v>3528</v>
      </c>
      <c r="AJ53">
        <v>36</v>
      </c>
      <c r="AK53">
        <v>9</v>
      </c>
      <c r="AL53">
        <v>7</v>
      </c>
      <c r="AM53" s="11">
        <f t="shared" si="16"/>
        <v>0.92082616179001719</v>
      </c>
      <c r="AN53" s="1">
        <f t="shared" si="17"/>
        <v>2.3469387755102042</v>
      </c>
      <c r="AO53" s="25">
        <f t="shared" si="18"/>
        <v>0.5901639344262295</v>
      </c>
      <c r="AP53" s="4">
        <v>0</v>
      </c>
      <c r="AQ53" s="4">
        <v>0</v>
      </c>
      <c r="AR53" s="4">
        <v>0</v>
      </c>
      <c r="AS53" s="6">
        <v>0</v>
      </c>
      <c r="AT53" s="1">
        <f t="shared" si="19"/>
        <v>0</v>
      </c>
      <c r="AU53" s="11">
        <f t="shared" si="20"/>
        <v>0</v>
      </c>
      <c r="AV53">
        <v>4.5330000000000004</v>
      </c>
      <c r="AW53" s="6">
        <v>186</v>
      </c>
      <c r="AX53" s="7">
        <v>4.5330000000000004</v>
      </c>
      <c r="AY53">
        <v>58.8</v>
      </c>
      <c r="AZ53" s="24">
        <v>16.5</v>
      </c>
      <c r="BA53" s="24">
        <v>-0.2</v>
      </c>
      <c r="BB53" s="24">
        <v>1.3</v>
      </c>
      <c r="BC53" s="24">
        <v>17.7</v>
      </c>
      <c r="BD53" s="3">
        <f t="shared" si="21"/>
        <v>9.2255319148936152</v>
      </c>
      <c r="BE53" s="26">
        <v>11.8</v>
      </c>
      <c r="BF53" s="27">
        <v>3.41</v>
      </c>
      <c r="BG53" s="22">
        <v>1418</v>
      </c>
      <c r="BH53" s="22">
        <v>1322</v>
      </c>
      <c r="BI53" s="5">
        <f t="shared" si="22"/>
        <v>0.93229901269393511</v>
      </c>
      <c r="BJ53" s="22">
        <v>287</v>
      </c>
      <c r="BK53" s="22">
        <v>248</v>
      </c>
      <c r="BL53" s="5">
        <f t="shared" si="23"/>
        <v>0.86411149825783973</v>
      </c>
      <c r="BM53" s="22">
        <v>38</v>
      </c>
      <c r="BN53" s="22">
        <v>35</v>
      </c>
      <c r="BO53" s="5">
        <f t="shared" si="24"/>
        <v>0.92105263157894735</v>
      </c>
      <c r="BP53" s="22">
        <v>20</v>
      </c>
      <c r="BQ53" s="22">
        <v>45</v>
      </c>
      <c r="BR53" s="22">
        <v>4</v>
      </c>
      <c r="BS53" s="5">
        <f t="shared" si="25"/>
        <v>0.91111111111111109</v>
      </c>
      <c r="BT53" s="22">
        <v>3</v>
      </c>
      <c r="BU53" s="22">
        <v>6</v>
      </c>
      <c r="BV53" s="22">
        <v>52</v>
      </c>
      <c r="BW53" s="22">
        <v>15</v>
      </c>
      <c r="BX53" s="22">
        <v>4</v>
      </c>
      <c r="BY53" s="22">
        <v>2</v>
      </c>
      <c r="BZ53" s="22">
        <v>23</v>
      </c>
      <c r="CA53" s="22">
        <v>6</v>
      </c>
      <c r="CB53" s="22">
        <v>7</v>
      </c>
      <c r="CC53" s="22">
        <v>8</v>
      </c>
      <c r="CD53" s="22">
        <v>75</v>
      </c>
      <c r="CE53" s="22">
        <v>21</v>
      </c>
      <c r="CF53" s="5">
        <f t="shared" si="26"/>
        <v>0.72</v>
      </c>
      <c r="CG53">
        <v>858</v>
      </c>
      <c r="CH53">
        <v>30</v>
      </c>
      <c r="CI53">
        <v>403</v>
      </c>
      <c r="CJ53">
        <v>40</v>
      </c>
      <c r="CK53">
        <v>340</v>
      </c>
      <c r="CL53">
        <v>68</v>
      </c>
      <c r="CM53" s="5">
        <v>0.92060000000000008</v>
      </c>
      <c r="CN53" s="9">
        <v>8.4253849899999997E-2</v>
      </c>
      <c r="CO53" s="10">
        <v>2.4098360656</v>
      </c>
      <c r="CP53" s="11">
        <f t="shared" si="27"/>
        <v>5.0800116900171499E-3</v>
      </c>
      <c r="CQ53" s="29">
        <v>7</v>
      </c>
      <c r="CR53" s="29" t="s">
        <v>370</v>
      </c>
      <c r="CS53">
        <v>332</v>
      </c>
    </row>
    <row r="54" spans="1:97" x14ac:dyDescent="0.25">
      <c r="A54" s="22" t="s">
        <v>371</v>
      </c>
      <c r="B54" s="22" t="s">
        <v>372</v>
      </c>
      <c r="C54" s="28"/>
      <c r="D54" s="22" t="s">
        <v>156</v>
      </c>
      <c r="E54" s="22">
        <v>73</v>
      </c>
      <c r="F54" s="22">
        <v>178</v>
      </c>
      <c r="G54" s="22" t="s">
        <v>101</v>
      </c>
      <c r="H54" s="22" t="s">
        <v>102</v>
      </c>
      <c r="I54" s="28"/>
      <c r="J54" s="28"/>
      <c r="K54" s="28"/>
      <c r="L54" s="22">
        <v>21</v>
      </c>
      <c r="M54" t="s">
        <v>373</v>
      </c>
      <c r="N54" t="s">
        <v>374</v>
      </c>
      <c r="O54" t="s">
        <v>283</v>
      </c>
      <c r="P54" s="23" t="s">
        <v>283</v>
      </c>
      <c r="Q54" s="22">
        <v>1</v>
      </c>
      <c r="R54" s="22">
        <v>1</v>
      </c>
      <c r="S54" s="22">
        <v>0</v>
      </c>
      <c r="T54" s="22">
        <v>1</v>
      </c>
      <c r="U54" s="22">
        <v>0</v>
      </c>
      <c r="V54" s="22">
        <v>36</v>
      </c>
      <c r="W54" s="22">
        <v>33</v>
      </c>
      <c r="X54" s="1">
        <f t="shared" si="14"/>
        <v>3</v>
      </c>
      <c r="Y54" s="5">
        <f t="shared" si="15"/>
        <v>0.91666666666666663</v>
      </c>
      <c r="Z54" s="22">
        <v>0</v>
      </c>
      <c r="AA54" s="22">
        <v>0</v>
      </c>
      <c r="AB54" s="22">
        <v>0</v>
      </c>
      <c r="AC54" s="24">
        <v>60</v>
      </c>
      <c r="AD54" s="22">
        <v>0</v>
      </c>
      <c r="AE54" s="22">
        <v>0</v>
      </c>
      <c r="AF54" s="22">
        <v>0</v>
      </c>
      <c r="AG54">
        <v>3</v>
      </c>
      <c r="AH54">
        <v>33</v>
      </c>
      <c r="AI54">
        <v>60</v>
      </c>
      <c r="AJ54">
        <v>1</v>
      </c>
      <c r="AK54">
        <v>0</v>
      </c>
      <c r="AL54">
        <v>0</v>
      </c>
      <c r="AM54" s="11">
        <f t="shared" si="16"/>
        <v>0.91666666666666663</v>
      </c>
      <c r="AN54" s="1">
        <f t="shared" si="17"/>
        <v>3</v>
      </c>
      <c r="AO54" s="25">
        <f t="shared" si="18"/>
        <v>1</v>
      </c>
      <c r="AP54" s="4">
        <v>0</v>
      </c>
      <c r="AQ54" s="4">
        <v>0</v>
      </c>
      <c r="AR54" s="4">
        <v>0</v>
      </c>
      <c r="AS54" s="6">
        <v>0</v>
      </c>
      <c r="AT54" s="1">
        <f t="shared" si="19"/>
        <v>0</v>
      </c>
      <c r="AU54" s="11">
        <f t="shared" si="20"/>
        <v>0</v>
      </c>
      <c r="AV54">
        <v>0.57799999999999996</v>
      </c>
      <c r="AW54" s="6">
        <v>9</v>
      </c>
      <c r="AX54" s="7">
        <v>2.8000000000000001E-2</v>
      </c>
      <c r="AY54">
        <v>1</v>
      </c>
      <c r="AZ54" s="24">
        <v>0.2</v>
      </c>
      <c r="BA54" s="24">
        <v>-0.1</v>
      </c>
      <c r="BB54" s="24">
        <v>0</v>
      </c>
      <c r="BC54" s="24">
        <v>0.1</v>
      </c>
      <c r="BD54" s="3">
        <f t="shared" si="21"/>
        <v>9.7048730267673314E-2</v>
      </c>
      <c r="BE54" s="26">
        <v>0.2</v>
      </c>
      <c r="BF54" s="27"/>
      <c r="BG54" s="22">
        <v>33</v>
      </c>
      <c r="BH54" s="22">
        <v>31</v>
      </c>
      <c r="BI54" s="5">
        <f t="shared" si="22"/>
        <v>0.93939393939393945</v>
      </c>
      <c r="BJ54" s="22">
        <v>2</v>
      </c>
      <c r="BK54" s="22">
        <v>1</v>
      </c>
      <c r="BL54" s="5">
        <f t="shared" si="23"/>
        <v>0.5</v>
      </c>
      <c r="BM54" s="22">
        <v>1</v>
      </c>
      <c r="BN54" s="22">
        <v>1</v>
      </c>
      <c r="BO54" s="5">
        <f t="shared" si="24"/>
        <v>1</v>
      </c>
      <c r="BP54" s="22">
        <v>0</v>
      </c>
      <c r="BQ54" s="22">
        <v>0</v>
      </c>
      <c r="BR54" s="22">
        <v>0</v>
      </c>
      <c r="BS54" s="5" t="str">
        <f t="shared" si="25"/>
        <v/>
      </c>
      <c r="BT54"/>
      <c r="BU54"/>
      <c r="BV54"/>
      <c r="BW54"/>
      <c r="BX54"/>
      <c r="BY54"/>
      <c r="BZ54"/>
      <c r="CA54"/>
      <c r="CB54"/>
      <c r="CC54"/>
      <c r="CD54"/>
      <c r="CE54"/>
      <c r="CF54" s="5" t="str">
        <f t="shared" si="26"/>
        <v/>
      </c>
      <c r="CG54">
        <v>13</v>
      </c>
      <c r="CH54">
        <v>0</v>
      </c>
      <c r="CI54">
        <v>8</v>
      </c>
      <c r="CJ54">
        <v>2</v>
      </c>
      <c r="CK54">
        <v>12</v>
      </c>
      <c r="CL54">
        <v>1</v>
      </c>
      <c r="CM54" s="5">
        <v>0.93370000000000009</v>
      </c>
      <c r="CN54" s="9">
        <v>8.54453295E-2</v>
      </c>
      <c r="CO54" s="10">
        <v>0</v>
      </c>
      <c r="CP54" s="11">
        <f t="shared" si="27"/>
        <v>2.1119961666665743E-3</v>
      </c>
    </row>
    <row r="55" spans="1:97" x14ac:dyDescent="0.25">
      <c r="A55" s="22" t="s">
        <v>375</v>
      </c>
      <c r="B55" s="22" t="s">
        <v>357</v>
      </c>
      <c r="C55" s="28"/>
      <c r="D55" s="22" t="s">
        <v>232</v>
      </c>
      <c r="E55" s="22">
        <v>78</v>
      </c>
      <c r="F55" s="22">
        <v>196</v>
      </c>
      <c r="G55" s="22" t="s">
        <v>101</v>
      </c>
      <c r="H55" s="28"/>
      <c r="I55" s="22">
        <v>2008</v>
      </c>
      <c r="J55" s="22">
        <v>2</v>
      </c>
      <c r="K55" s="22">
        <v>31</v>
      </c>
      <c r="L55" s="22">
        <v>25</v>
      </c>
      <c r="M55" t="s">
        <v>376</v>
      </c>
      <c r="N55" t="s">
        <v>377</v>
      </c>
      <c r="O55" t="s">
        <v>347</v>
      </c>
      <c r="P55" s="23" t="s">
        <v>347</v>
      </c>
      <c r="Q55" s="22">
        <v>3</v>
      </c>
      <c r="R55" s="22">
        <v>2</v>
      </c>
      <c r="S55" s="22">
        <v>1</v>
      </c>
      <c r="T55" s="22">
        <v>1</v>
      </c>
      <c r="U55" s="22">
        <v>0</v>
      </c>
      <c r="V55" s="22">
        <v>33</v>
      </c>
      <c r="W55" s="22">
        <v>29</v>
      </c>
      <c r="X55" s="1">
        <f t="shared" si="14"/>
        <v>3.0914555603276477</v>
      </c>
      <c r="Y55" s="5">
        <f t="shared" si="15"/>
        <v>0.87878787878787878</v>
      </c>
      <c r="Z55" s="22">
        <v>0</v>
      </c>
      <c r="AA55" s="22">
        <v>0</v>
      </c>
      <c r="AB55" s="22">
        <v>0</v>
      </c>
      <c r="AC55" s="24">
        <v>77.633333333300001</v>
      </c>
      <c r="AD55" s="22">
        <v>0</v>
      </c>
      <c r="AE55" s="22">
        <v>0</v>
      </c>
      <c r="AF55" s="22">
        <v>0</v>
      </c>
      <c r="AG55">
        <v>4</v>
      </c>
      <c r="AH55">
        <v>27</v>
      </c>
      <c r="AI55">
        <v>68</v>
      </c>
      <c r="AJ55">
        <v>1</v>
      </c>
      <c r="AK55">
        <v>1</v>
      </c>
      <c r="AL55">
        <v>1</v>
      </c>
      <c r="AM55" s="11">
        <f t="shared" si="16"/>
        <v>0.87096774193548387</v>
      </c>
      <c r="AN55" s="1">
        <f t="shared" si="17"/>
        <v>3.5294117647058822</v>
      </c>
      <c r="AO55" s="25">
        <f t="shared" si="18"/>
        <v>0.5</v>
      </c>
      <c r="AP55" s="4">
        <v>1</v>
      </c>
      <c r="AQ55" s="4">
        <v>0</v>
      </c>
      <c r="AR55" s="4">
        <v>2</v>
      </c>
      <c r="AS55" s="6">
        <v>10</v>
      </c>
      <c r="AT55" s="1">
        <f t="shared" si="19"/>
        <v>0</v>
      </c>
      <c r="AU55" s="11">
        <f t="shared" si="20"/>
        <v>1</v>
      </c>
      <c r="AV55">
        <v>2.4</v>
      </c>
      <c r="AW55" s="6">
        <v>186</v>
      </c>
      <c r="AX55" s="7">
        <v>0.48799999999999999</v>
      </c>
      <c r="AY55">
        <v>1.3</v>
      </c>
      <c r="AZ55" s="24">
        <v>-0.8</v>
      </c>
      <c r="BA55" s="24">
        <v>0.1</v>
      </c>
      <c r="BB55" s="24">
        <v>0</v>
      </c>
      <c r="BC55" s="24">
        <v>-0.8</v>
      </c>
      <c r="BD55" s="3">
        <f t="shared" si="21"/>
        <v>-0.66808510638297869</v>
      </c>
      <c r="BE55" s="26">
        <v>0.1</v>
      </c>
      <c r="BF55" s="27">
        <v>-1.31</v>
      </c>
      <c r="BG55" s="22">
        <v>33</v>
      </c>
      <c r="BH55" s="22">
        <v>29</v>
      </c>
      <c r="BI55" s="5">
        <f t="shared" si="22"/>
        <v>0.87878787878787878</v>
      </c>
      <c r="BJ55" s="22">
        <v>0</v>
      </c>
      <c r="BK55" s="22">
        <v>0</v>
      </c>
      <c r="BL55" s="5" t="str">
        <f t="shared" si="23"/>
        <v/>
      </c>
      <c r="BM55" s="22">
        <v>0</v>
      </c>
      <c r="BN55" s="22">
        <v>0</v>
      </c>
      <c r="BO55" s="5" t="str">
        <f t="shared" si="24"/>
        <v/>
      </c>
      <c r="BP55" s="22">
        <v>0</v>
      </c>
      <c r="BQ55" s="22">
        <v>0</v>
      </c>
      <c r="BR55" s="22">
        <v>0</v>
      </c>
      <c r="BS55" s="5" t="str">
        <f t="shared" si="25"/>
        <v/>
      </c>
      <c r="BT55"/>
      <c r="BU55"/>
      <c r="BV55"/>
      <c r="BW55"/>
      <c r="BX55"/>
      <c r="BY55"/>
      <c r="BZ55"/>
      <c r="CA55"/>
      <c r="CB55"/>
      <c r="CC55"/>
      <c r="CD55"/>
      <c r="CE55"/>
      <c r="CF55" s="5" t="str">
        <f t="shared" si="26"/>
        <v/>
      </c>
      <c r="CG55">
        <v>16</v>
      </c>
      <c r="CH55">
        <v>0</v>
      </c>
      <c r="CI55">
        <v>5</v>
      </c>
      <c r="CJ55">
        <v>0</v>
      </c>
      <c r="CK55">
        <v>8</v>
      </c>
      <c r="CL55">
        <v>4</v>
      </c>
      <c r="CM55" s="5">
        <v>0.9194</v>
      </c>
      <c r="CN55" s="9">
        <v>7.0355254800000003E-2</v>
      </c>
      <c r="CO55" s="10">
        <v>2.5</v>
      </c>
      <c r="CP55" s="11">
        <f t="shared" si="27"/>
        <v>-5.0856866412121171E-2</v>
      </c>
    </row>
    <row r="56" spans="1:97" x14ac:dyDescent="0.25">
      <c r="A56" s="22" t="s">
        <v>378</v>
      </c>
      <c r="B56" s="22" t="s">
        <v>379</v>
      </c>
      <c r="C56" s="22" t="s">
        <v>216</v>
      </c>
      <c r="D56" s="22" t="s">
        <v>100</v>
      </c>
      <c r="E56" s="22">
        <v>76</v>
      </c>
      <c r="F56" s="22">
        <v>217</v>
      </c>
      <c r="G56" s="22" t="s">
        <v>201</v>
      </c>
      <c r="H56" s="28"/>
      <c r="I56" s="22">
        <v>2006</v>
      </c>
      <c r="J56" s="22">
        <v>3</v>
      </c>
      <c r="K56" s="22">
        <v>69</v>
      </c>
      <c r="L56" s="22">
        <v>26</v>
      </c>
      <c r="M56" t="s">
        <v>380</v>
      </c>
      <c r="N56" t="s">
        <v>381</v>
      </c>
      <c r="O56" t="s">
        <v>229</v>
      </c>
      <c r="P56" s="23" t="s">
        <v>229</v>
      </c>
      <c r="Q56" s="22">
        <v>51</v>
      </c>
      <c r="R56" s="22">
        <v>48</v>
      </c>
      <c r="S56" s="22">
        <v>18</v>
      </c>
      <c r="T56" s="22">
        <v>18</v>
      </c>
      <c r="U56" s="22">
        <v>11</v>
      </c>
      <c r="V56" s="22">
        <v>1490</v>
      </c>
      <c r="W56" s="22">
        <v>1382</v>
      </c>
      <c r="X56" s="1">
        <f t="shared" si="14"/>
        <v>2.2458021175696152</v>
      </c>
      <c r="Y56" s="5">
        <f t="shared" si="15"/>
        <v>0.9275167785234899</v>
      </c>
      <c r="Z56" s="22">
        <v>0</v>
      </c>
      <c r="AA56" s="22">
        <v>3</v>
      </c>
      <c r="AB56" s="22">
        <v>2</v>
      </c>
      <c r="AC56" s="24">
        <v>2885.3833333333</v>
      </c>
      <c r="AD56" s="22">
        <v>3</v>
      </c>
      <c r="AE56" s="22">
        <v>0</v>
      </c>
      <c r="AF56" s="22">
        <v>0</v>
      </c>
      <c r="AG56">
        <v>104</v>
      </c>
      <c r="AH56">
        <v>1346</v>
      </c>
      <c r="AI56">
        <v>2754</v>
      </c>
      <c r="AJ56">
        <v>29</v>
      </c>
      <c r="AK56">
        <v>4</v>
      </c>
      <c r="AL56">
        <v>5</v>
      </c>
      <c r="AM56" s="11">
        <f t="shared" si="16"/>
        <v>0.92827586206896551</v>
      </c>
      <c r="AN56" s="1">
        <f t="shared" si="17"/>
        <v>2.2657952069716778</v>
      </c>
      <c r="AO56" s="25">
        <f t="shared" si="18"/>
        <v>0.60416666666666663</v>
      </c>
      <c r="AP56" s="4">
        <v>3</v>
      </c>
      <c r="AQ56" s="4">
        <v>4</v>
      </c>
      <c r="AR56" s="4">
        <v>36</v>
      </c>
      <c r="AS56" s="6">
        <v>131</v>
      </c>
      <c r="AT56" s="1">
        <f t="shared" si="19"/>
        <v>1.83206106870229</v>
      </c>
      <c r="AU56" s="11">
        <f t="shared" si="20"/>
        <v>0.9</v>
      </c>
      <c r="AV56">
        <v>4.0999999999999996</v>
      </c>
      <c r="AW56" s="6">
        <v>186</v>
      </c>
      <c r="AX56" s="7">
        <v>4.0999999999999996</v>
      </c>
      <c r="AY56">
        <v>48.1</v>
      </c>
      <c r="AZ56" s="24">
        <v>22.9</v>
      </c>
      <c r="BA56" s="24">
        <v>-0.8</v>
      </c>
      <c r="BB56" s="24">
        <v>-3.5</v>
      </c>
      <c r="BC56" s="24">
        <v>18.600000000000001</v>
      </c>
      <c r="BD56" s="3">
        <f t="shared" si="21"/>
        <v>11.0468085106383</v>
      </c>
      <c r="BE56" s="26">
        <v>11.3</v>
      </c>
      <c r="BF56" s="27">
        <v>13.77</v>
      </c>
      <c r="BG56" s="22">
        <v>1235</v>
      </c>
      <c r="BH56" s="22">
        <v>1161</v>
      </c>
      <c r="BI56" s="5">
        <f t="shared" si="22"/>
        <v>0.940080971659919</v>
      </c>
      <c r="BJ56" s="22">
        <v>207</v>
      </c>
      <c r="BK56" s="22">
        <v>175</v>
      </c>
      <c r="BL56" s="5">
        <f t="shared" si="23"/>
        <v>0.84541062801932365</v>
      </c>
      <c r="BM56" s="22">
        <v>48</v>
      </c>
      <c r="BN56" s="22">
        <v>46</v>
      </c>
      <c r="BO56" s="5">
        <f t="shared" si="24"/>
        <v>0.95833333333333337</v>
      </c>
      <c r="BP56" s="22">
        <v>15</v>
      </c>
      <c r="BQ56" s="22">
        <v>38</v>
      </c>
      <c r="BR56" s="22">
        <v>4</v>
      </c>
      <c r="BS56" s="5">
        <f t="shared" si="25"/>
        <v>0.89473684210526316</v>
      </c>
      <c r="BT56" s="22">
        <v>2</v>
      </c>
      <c r="BU56" s="22">
        <v>4</v>
      </c>
      <c r="BV56" s="22">
        <v>30</v>
      </c>
      <c r="BW56" s="22">
        <v>9</v>
      </c>
      <c r="BX56" s="22">
        <v>0</v>
      </c>
      <c r="BY56" s="22">
        <v>3</v>
      </c>
      <c r="BZ56" s="22">
        <v>7</v>
      </c>
      <c r="CA56" s="22">
        <v>6</v>
      </c>
      <c r="CB56" s="22">
        <v>2</v>
      </c>
      <c r="CC56" s="22">
        <v>7</v>
      </c>
      <c r="CD56" s="22">
        <v>37</v>
      </c>
      <c r="CE56" s="22">
        <v>15</v>
      </c>
      <c r="CF56" s="5">
        <f t="shared" si="26"/>
        <v>0.59459459459459452</v>
      </c>
      <c r="CG56">
        <v>702</v>
      </c>
      <c r="CH56">
        <v>18</v>
      </c>
      <c r="CI56">
        <v>335</v>
      </c>
      <c r="CJ56">
        <v>22</v>
      </c>
      <c r="CK56">
        <v>345</v>
      </c>
      <c r="CL56">
        <v>68</v>
      </c>
      <c r="CM56" s="5">
        <v>0.9325</v>
      </c>
      <c r="CN56" s="9">
        <v>8.4854859099999999E-2</v>
      </c>
      <c r="CO56" s="10">
        <v>2.4583333333000001</v>
      </c>
      <c r="CP56" s="11">
        <f t="shared" si="27"/>
        <v>1.2371637623489917E-2</v>
      </c>
      <c r="CQ56" s="29">
        <v>18</v>
      </c>
      <c r="CR56" s="29" t="s">
        <v>382</v>
      </c>
      <c r="CS56">
        <v>200</v>
      </c>
    </row>
    <row r="57" spans="1:97" x14ac:dyDescent="0.25">
      <c r="A57" s="22" t="s">
        <v>383</v>
      </c>
      <c r="B57" s="22" t="s">
        <v>384</v>
      </c>
      <c r="C57" s="28"/>
      <c r="D57" s="22" t="s">
        <v>385</v>
      </c>
      <c r="E57" s="22">
        <v>76</v>
      </c>
      <c r="F57" s="22">
        <v>187</v>
      </c>
      <c r="G57" s="22" t="s">
        <v>201</v>
      </c>
      <c r="H57" s="22" t="s">
        <v>102</v>
      </c>
      <c r="I57" s="22">
        <v>2012</v>
      </c>
      <c r="J57" s="22">
        <v>6</v>
      </c>
      <c r="K57" s="22">
        <v>179</v>
      </c>
      <c r="L57" s="22">
        <v>23</v>
      </c>
      <c r="M57" t="s">
        <v>386</v>
      </c>
      <c r="N57" t="s">
        <v>387</v>
      </c>
      <c r="O57" t="s">
        <v>317</v>
      </c>
      <c r="P57" s="23" t="s">
        <v>317</v>
      </c>
      <c r="Q57" s="22">
        <v>2</v>
      </c>
      <c r="R57" s="22">
        <v>1</v>
      </c>
      <c r="S57" s="22">
        <v>0</v>
      </c>
      <c r="T57" s="22">
        <v>1</v>
      </c>
      <c r="U57" s="22">
        <v>0</v>
      </c>
      <c r="V57" s="22">
        <v>47</v>
      </c>
      <c r="W57" s="22">
        <v>43</v>
      </c>
      <c r="X57" s="1">
        <f t="shared" si="14"/>
        <v>2.2698612862554444</v>
      </c>
      <c r="Y57" s="5">
        <f t="shared" si="15"/>
        <v>0.91489361702127658</v>
      </c>
      <c r="Z57" s="22">
        <v>0</v>
      </c>
      <c r="AA57" s="22">
        <v>0</v>
      </c>
      <c r="AB57" s="22">
        <v>0</v>
      </c>
      <c r="AC57" s="24">
        <v>105.7333333333</v>
      </c>
      <c r="AD57" s="22">
        <v>0</v>
      </c>
      <c r="AE57" s="22">
        <v>0</v>
      </c>
      <c r="AF57" s="22">
        <v>0</v>
      </c>
      <c r="AG57">
        <v>2</v>
      </c>
      <c r="AH57">
        <v>25</v>
      </c>
      <c r="AI57">
        <v>59</v>
      </c>
      <c r="AJ57">
        <v>1</v>
      </c>
      <c r="AK57">
        <v>0</v>
      </c>
      <c r="AL57">
        <v>0</v>
      </c>
      <c r="AM57" s="11">
        <f t="shared" si="16"/>
        <v>0.92592592592592593</v>
      </c>
      <c r="AN57" s="1">
        <f t="shared" si="17"/>
        <v>2.0338983050847457</v>
      </c>
      <c r="AO57" s="25">
        <f t="shared" si="18"/>
        <v>1</v>
      </c>
      <c r="AP57" s="4">
        <v>1</v>
      </c>
      <c r="AQ57" s="4">
        <v>2</v>
      </c>
      <c r="AR57" s="4">
        <v>18</v>
      </c>
      <c r="AS57" s="6">
        <v>47</v>
      </c>
      <c r="AT57" s="1">
        <f t="shared" si="19"/>
        <v>2.5531914893617023</v>
      </c>
      <c r="AU57" s="11">
        <f t="shared" si="20"/>
        <v>0.9</v>
      </c>
      <c r="AV57">
        <v>0.61</v>
      </c>
      <c r="AW57" s="6">
        <v>15</v>
      </c>
      <c r="AX57" s="7">
        <v>4.9000000000000002E-2</v>
      </c>
      <c r="AY57">
        <v>1.8</v>
      </c>
      <c r="AZ57" s="24">
        <v>0.2</v>
      </c>
      <c r="BA57" s="24">
        <v>0.1</v>
      </c>
      <c r="BB57" s="24">
        <v>0</v>
      </c>
      <c r="BC57" s="24">
        <v>0.30000000000000004</v>
      </c>
      <c r="BD57" s="3">
        <f t="shared" si="21"/>
        <v>0.29011667810569669</v>
      </c>
      <c r="BE57" s="26">
        <v>0.30000000000000004</v>
      </c>
      <c r="BF57" s="27">
        <v>-0.03</v>
      </c>
      <c r="BG57" s="22">
        <v>38</v>
      </c>
      <c r="BH57" s="22">
        <v>36</v>
      </c>
      <c r="BI57" s="5">
        <f t="shared" si="22"/>
        <v>0.94736842105263153</v>
      </c>
      <c r="BJ57" s="22">
        <v>9</v>
      </c>
      <c r="BK57" s="22">
        <v>7</v>
      </c>
      <c r="BL57" s="5">
        <f t="shared" si="23"/>
        <v>0.77777777777777779</v>
      </c>
      <c r="BM57" s="22">
        <v>0</v>
      </c>
      <c r="BN57" s="22">
        <v>0</v>
      </c>
      <c r="BO57" s="5" t="str">
        <f t="shared" si="24"/>
        <v/>
      </c>
      <c r="BP57" s="22">
        <v>0</v>
      </c>
      <c r="BQ57" s="22">
        <v>0</v>
      </c>
      <c r="BR57" s="22">
        <v>0</v>
      </c>
      <c r="BS57" s="5" t="str">
        <f t="shared" si="25"/>
        <v/>
      </c>
      <c r="BT57"/>
      <c r="BU57"/>
      <c r="BV57"/>
      <c r="BW57"/>
      <c r="BX57"/>
      <c r="BY57"/>
      <c r="BZ57"/>
      <c r="CA57"/>
      <c r="CB57"/>
      <c r="CC57"/>
      <c r="CD57"/>
      <c r="CE57"/>
      <c r="CF57" s="5" t="str">
        <f t="shared" si="26"/>
        <v/>
      </c>
      <c r="CG57">
        <v>19</v>
      </c>
      <c r="CH57">
        <v>1</v>
      </c>
      <c r="CI57">
        <v>16</v>
      </c>
      <c r="CJ57">
        <v>0</v>
      </c>
      <c r="CK57">
        <v>8</v>
      </c>
      <c r="CL57">
        <v>3</v>
      </c>
      <c r="CM57" s="5">
        <v>0.90800000000000003</v>
      </c>
      <c r="CN57" s="9">
        <v>8.9704493800000007E-2</v>
      </c>
      <c r="CO57" s="10">
        <v>0</v>
      </c>
      <c r="CP57" s="11">
        <f t="shared" si="27"/>
        <v>4.5981108212765909E-3</v>
      </c>
    </row>
    <row r="58" spans="1:97" x14ac:dyDescent="0.25">
      <c r="A58" s="22" t="s">
        <v>388</v>
      </c>
      <c r="B58" s="22" t="s">
        <v>389</v>
      </c>
      <c r="C58" s="22" t="s">
        <v>304</v>
      </c>
      <c r="D58" s="22" t="s">
        <v>116</v>
      </c>
      <c r="E58" s="22">
        <v>74</v>
      </c>
      <c r="F58" s="22">
        <v>226</v>
      </c>
      <c r="G58" s="22" t="s">
        <v>101</v>
      </c>
      <c r="H58" s="22" t="s">
        <v>102</v>
      </c>
      <c r="I58" s="22">
        <v>2008</v>
      </c>
      <c r="J58" s="22">
        <v>1</v>
      </c>
      <c r="K58" s="22">
        <v>30</v>
      </c>
      <c r="L58" s="22">
        <v>25</v>
      </c>
      <c r="M58" t="s">
        <v>390</v>
      </c>
      <c r="N58" t="s">
        <v>391</v>
      </c>
      <c r="O58" t="s">
        <v>277</v>
      </c>
      <c r="P58" s="23" t="s">
        <v>277</v>
      </c>
      <c r="Q58" s="22">
        <v>2</v>
      </c>
      <c r="R58" s="22">
        <v>0</v>
      </c>
      <c r="S58" s="22">
        <v>1</v>
      </c>
      <c r="T58" s="22">
        <v>0</v>
      </c>
      <c r="U58" s="22">
        <v>0</v>
      </c>
      <c r="V58" s="22">
        <v>25</v>
      </c>
      <c r="W58" s="22">
        <v>24</v>
      </c>
      <c r="X58" s="1">
        <f t="shared" si="14"/>
        <v>0.91047040971168425</v>
      </c>
      <c r="Y58" s="5">
        <f t="shared" si="15"/>
        <v>0.96</v>
      </c>
      <c r="Z58" s="22">
        <v>0</v>
      </c>
      <c r="AA58" s="22">
        <v>0</v>
      </c>
      <c r="AB58" s="22">
        <v>0</v>
      </c>
      <c r="AC58" s="24">
        <v>65.900000000000006</v>
      </c>
      <c r="AD58" s="22">
        <v>0</v>
      </c>
      <c r="AE58" s="22">
        <v>0</v>
      </c>
      <c r="AF58" s="22">
        <v>0</v>
      </c>
      <c r="AG58"/>
      <c r="AH58"/>
      <c r="AI58"/>
      <c r="AJ58"/>
      <c r="AK58"/>
      <c r="AL58"/>
      <c r="AM58" s="11">
        <f t="shared" si="16"/>
        <v>0</v>
      </c>
      <c r="AN58" s="1">
        <f t="shared" si="17"/>
        <v>0</v>
      </c>
      <c r="AO58" s="25">
        <f t="shared" si="18"/>
        <v>0</v>
      </c>
      <c r="AP58" s="4">
        <v>2</v>
      </c>
      <c r="AQ58" s="4">
        <v>1</v>
      </c>
      <c r="AR58" s="4">
        <v>24</v>
      </c>
      <c r="AS58" s="6">
        <v>66</v>
      </c>
      <c r="AT58" s="1">
        <f t="shared" si="19"/>
        <v>0.90909090909090917</v>
      </c>
      <c r="AU58" s="11">
        <f t="shared" si="20"/>
        <v>0.96</v>
      </c>
      <c r="AV58">
        <v>0.60000000000000009</v>
      </c>
      <c r="AW58" s="6">
        <v>36</v>
      </c>
      <c r="AX58" s="7">
        <v>0.11600000000000001</v>
      </c>
      <c r="AY58">
        <v>1.1000000000000001</v>
      </c>
      <c r="AZ58" s="24">
        <v>1.1000000000000001</v>
      </c>
      <c r="BA58" s="24">
        <v>0.1</v>
      </c>
      <c r="BB58" s="24">
        <v>0</v>
      </c>
      <c r="BC58" s="24">
        <v>1.2</v>
      </c>
      <c r="BD58" s="3">
        <f t="shared" si="21"/>
        <v>1.1796842827728209</v>
      </c>
      <c r="BE58" s="26">
        <v>0.30000000000000004</v>
      </c>
      <c r="BF58" s="27">
        <v>1.5</v>
      </c>
      <c r="BG58" s="22">
        <v>25</v>
      </c>
      <c r="BH58" s="22">
        <v>24</v>
      </c>
      <c r="BI58" s="5">
        <f t="shared" si="22"/>
        <v>0.96</v>
      </c>
      <c r="BJ58" s="22">
        <v>0</v>
      </c>
      <c r="BK58" s="22">
        <v>0</v>
      </c>
      <c r="BL58" s="5" t="str">
        <f t="shared" si="23"/>
        <v/>
      </c>
      <c r="BM58" s="22">
        <v>0</v>
      </c>
      <c r="BN58" s="22">
        <v>0</v>
      </c>
      <c r="BO58" s="5" t="str">
        <f t="shared" si="24"/>
        <v/>
      </c>
      <c r="BP58" s="22">
        <v>0</v>
      </c>
      <c r="BQ58" s="22">
        <v>0</v>
      </c>
      <c r="BR58" s="22">
        <v>0</v>
      </c>
      <c r="BS58" s="5" t="str">
        <f t="shared" si="25"/>
        <v/>
      </c>
      <c r="BT58"/>
      <c r="BU58"/>
      <c r="BV58"/>
      <c r="BW58"/>
      <c r="BX58"/>
      <c r="BY58"/>
      <c r="BZ58"/>
      <c r="CA58"/>
      <c r="CB58"/>
      <c r="CC58"/>
      <c r="CD58"/>
      <c r="CE58"/>
      <c r="CF58" s="5" t="str">
        <f t="shared" si="26"/>
        <v/>
      </c>
      <c r="CG58">
        <v>9</v>
      </c>
      <c r="CH58">
        <v>0</v>
      </c>
      <c r="CI58">
        <v>5</v>
      </c>
      <c r="CJ58">
        <v>0</v>
      </c>
      <c r="CK58">
        <v>10</v>
      </c>
      <c r="CL58">
        <v>1</v>
      </c>
      <c r="CM58" s="5">
        <v>0.97799999999999998</v>
      </c>
      <c r="CN58" s="9">
        <v>9.3600675600000002E-2</v>
      </c>
      <c r="CP58" s="11">
        <f t="shared" si="27"/>
        <v>5.3600675599999925E-2</v>
      </c>
    </row>
    <row r="59" spans="1:97" x14ac:dyDescent="0.25">
      <c r="A59" s="22" t="s">
        <v>392</v>
      </c>
      <c r="B59" s="22" t="s">
        <v>280</v>
      </c>
      <c r="C59" s="22" t="s">
        <v>216</v>
      </c>
      <c r="D59" s="22" t="s">
        <v>100</v>
      </c>
      <c r="E59" s="22">
        <v>75</v>
      </c>
      <c r="F59" s="22">
        <v>205</v>
      </c>
      <c r="G59" s="22" t="s">
        <v>101</v>
      </c>
      <c r="H59" s="28"/>
      <c r="I59" s="22">
        <v>2002</v>
      </c>
      <c r="J59" s="22">
        <v>6</v>
      </c>
      <c r="K59" s="22">
        <v>176</v>
      </c>
      <c r="L59" s="22">
        <v>31</v>
      </c>
      <c r="M59" t="s">
        <v>393</v>
      </c>
      <c r="N59" t="s">
        <v>394</v>
      </c>
      <c r="O59" t="s">
        <v>159</v>
      </c>
      <c r="P59" s="23" t="s">
        <v>159</v>
      </c>
      <c r="Q59" s="22">
        <v>32</v>
      </c>
      <c r="R59" s="22">
        <v>28</v>
      </c>
      <c r="S59" s="22">
        <v>12</v>
      </c>
      <c r="T59" s="22">
        <v>14</v>
      </c>
      <c r="U59" s="22">
        <v>2</v>
      </c>
      <c r="V59" s="22">
        <v>949</v>
      </c>
      <c r="W59" s="22">
        <v>867</v>
      </c>
      <c r="X59" s="1">
        <f t="shared" si="14"/>
        <v>2.8771649399128103</v>
      </c>
      <c r="Y59" s="5">
        <f t="shared" si="15"/>
        <v>0.91359325605900943</v>
      </c>
      <c r="Z59" s="22">
        <v>0</v>
      </c>
      <c r="AA59" s="22">
        <v>0</v>
      </c>
      <c r="AB59" s="22">
        <v>0</v>
      </c>
      <c r="AC59" s="24">
        <v>1710.0166666667001</v>
      </c>
      <c r="AD59" s="22">
        <v>0</v>
      </c>
      <c r="AE59" s="22">
        <v>1</v>
      </c>
      <c r="AF59" s="22">
        <v>1</v>
      </c>
      <c r="AG59">
        <v>78</v>
      </c>
      <c r="AH59">
        <v>824</v>
      </c>
      <c r="AI59">
        <v>1614</v>
      </c>
      <c r="AJ59">
        <v>13</v>
      </c>
      <c r="AK59">
        <v>2</v>
      </c>
      <c r="AL59">
        <v>2</v>
      </c>
      <c r="AM59" s="11">
        <f t="shared" si="16"/>
        <v>0.91352549889135259</v>
      </c>
      <c r="AN59" s="1">
        <f t="shared" si="17"/>
        <v>2.8996282527881041</v>
      </c>
      <c r="AO59" s="25">
        <f t="shared" si="18"/>
        <v>0.4642857142857143</v>
      </c>
      <c r="AP59" s="4">
        <v>4</v>
      </c>
      <c r="AQ59" s="4">
        <v>4</v>
      </c>
      <c r="AR59" s="4">
        <v>43</v>
      </c>
      <c r="AS59" s="6">
        <v>96</v>
      </c>
      <c r="AT59" s="1">
        <f t="shared" si="19"/>
        <v>2.5</v>
      </c>
      <c r="AU59" s="11">
        <f t="shared" si="20"/>
        <v>0.91489361702127658</v>
      </c>
      <c r="AV59">
        <v>0.65</v>
      </c>
      <c r="AW59" s="6">
        <v>186</v>
      </c>
      <c r="AX59" s="7">
        <v>0.65</v>
      </c>
      <c r="AY59">
        <v>28.5</v>
      </c>
      <c r="AZ59" s="24">
        <v>3.9</v>
      </c>
      <c r="BA59" s="24">
        <v>-1.2</v>
      </c>
      <c r="BB59" s="24">
        <v>-0.9</v>
      </c>
      <c r="BC59" s="24">
        <v>1.9</v>
      </c>
      <c r="BD59" s="3">
        <f t="shared" si="21"/>
        <v>1.6872340425531915</v>
      </c>
      <c r="BE59" s="26">
        <v>5.6</v>
      </c>
      <c r="BF59" s="27">
        <v>-0.49</v>
      </c>
      <c r="BG59" s="22">
        <v>767</v>
      </c>
      <c r="BH59" s="22">
        <v>703</v>
      </c>
      <c r="BI59" s="5">
        <f t="shared" si="22"/>
        <v>0.91655801825293348</v>
      </c>
      <c r="BJ59" s="22">
        <v>173</v>
      </c>
      <c r="BK59" s="22">
        <v>156</v>
      </c>
      <c r="BL59" s="5">
        <f t="shared" si="23"/>
        <v>0.90173410404624277</v>
      </c>
      <c r="BM59" s="22">
        <v>9</v>
      </c>
      <c r="BN59" s="22">
        <v>8</v>
      </c>
      <c r="BO59" s="5">
        <f t="shared" si="24"/>
        <v>0.88888888888888884</v>
      </c>
      <c r="BP59" s="22">
        <v>5</v>
      </c>
      <c r="BQ59" s="22">
        <v>18</v>
      </c>
      <c r="BR59" s="22">
        <v>1</v>
      </c>
      <c r="BS59" s="5">
        <f t="shared" si="25"/>
        <v>0.94444444444444442</v>
      </c>
      <c r="BT59" s="22">
        <v>0</v>
      </c>
      <c r="BU59" s="22">
        <v>0</v>
      </c>
      <c r="BV59" s="22">
        <v>0</v>
      </c>
      <c r="BW59" s="22">
        <v>0</v>
      </c>
      <c r="BX59" s="22">
        <v>2</v>
      </c>
      <c r="BY59" s="22">
        <v>1</v>
      </c>
      <c r="BZ59" s="22">
        <v>10</v>
      </c>
      <c r="CA59" s="22">
        <v>4</v>
      </c>
      <c r="CB59" s="22">
        <v>2</v>
      </c>
      <c r="CC59" s="22">
        <v>1</v>
      </c>
      <c r="CD59" s="22">
        <v>10</v>
      </c>
      <c r="CE59" s="22">
        <v>4</v>
      </c>
      <c r="CF59" s="5">
        <f t="shared" si="26"/>
        <v>0.6</v>
      </c>
      <c r="CG59">
        <v>431</v>
      </c>
      <c r="CH59">
        <v>12</v>
      </c>
      <c r="CI59">
        <v>213</v>
      </c>
      <c r="CJ59">
        <v>19</v>
      </c>
      <c r="CK59">
        <v>223</v>
      </c>
      <c r="CL59">
        <v>51</v>
      </c>
      <c r="CM59" s="5">
        <v>0.9214</v>
      </c>
      <c r="CN59" s="9">
        <v>8.4858930600000007E-2</v>
      </c>
      <c r="CO59" s="10">
        <v>2.8214285714000003</v>
      </c>
      <c r="CP59" s="11">
        <f t="shared" si="27"/>
        <v>-1.5478133409905226E-3</v>
      </c>
      <c r="CQ59" s="29">
        <v>2</v>
      </c>
      <c r="CR59" s="29" t="s">
        <v>146</v>
      </c>
      <c r="CS59">
        <v>16</v>
      </c>
    </row>
    <row r="60" spans="1:97" x14ac:dyDescent="0.25">
      <c r="A60" s="22" t="s">
        <v>395</v>
      </c>
      <c r="B60" s="22" t="s">
        <v>396</v>
      </c>
      <c r="C60" s="22" t="s">
        <v>397</v>
      </c>
      <c r="D60" s="22" t="s">
        <v>116</v>
      </c>
      <c r="E60" s="22">
        <v>74</v>
      </c>
      <c r="F60" s="22">
        <v>190</v>
      </c>
      <c r="G60" s="22" t="s">
        <v>201</v>
      </c>
      <c r="H60" s="28"/>
      <c r="I60" s="22">
        <v>2002</v>
      </c>
      <c r="J60" s="22">
        <v>6</v>
      </c>
      <c r="K60" s="22">
        <v>172</v>
      </c>
      <c r="L60" s="22">
        <v>31</v>
      </c>
      <c r="M60" t="s">
        <v>398</v>
      </c>
      <c r="N60" t="s">
        <v>399</v>
      </c>
      <c r="O60" t="s">
        <v>204</v>
      </c>
      <c r="P60" s="23" t="s">
        <v>204</v>
      </c>
      <c r="Q60" s="22">
        <v>1</v>
      </c>
      <c r="R60" s="22">
        <v>1</v>
      </c>
      <c r="S60" s="22">
        <v>0</v>
      </c>
      <c r="T60" s="22">
        <v>1</v>
      </c>
      <c r="U60" s="22">
        <v>0</v>
      </c>
      <c r="V60" s="22">
        <v>34</v>
      </c>
      <c r="W60" s="22">
        <v>29</v>
      </c>
      <c r="X60" s="1">
        <f t="shared" si="14"/>
        <v>5</v>
      </c>
      <c r="Y60" s="5">
        <f t="shared" si="15"/>
        <v>0.8529411764705882</v>
      </c>
      <c r="Z60" s="22">
        <v>0</v>
      </c>
      <c r="AA60" s="22">
        <v>0</v>
      </c>
      <c r="AB60" s="22">
        <v>0</v>
      </c>
      <c r="AC60" s="24">
        <v>60</v>
      </c>
      <c r="AD60" s="22">
        <v>0</v>
      </c>
      <c r="AE60" s="22">
        <v>0</v>
      </c>
      <c r="AF60" s="22">
        <v>0</v>
      </c>
      <c r="AG60">
        <v>5</v>
      </c>
      <c r="AH60">
        <v>29</v>
      </c>
      <c r="AI60">
        <v>60</v>
      </c>
      <c r="AJ60">
        <v>0</v>
      </c>
      <c r="AK60">
        <v>0</v>
      </c>
      <c r="AL60">
        <v>0</v>
      </c>
      <c r="AM60" s="11">
        <f t="shared" si="16"/>
        <v>0.8529411764705882</v>
      </c>
      <c r="AN60" s="1">
        <f t="shared" si="17"/>
        <v>5</v>
      </c>
      <c r="AO60" s="25">
        <f t="shared" si="18"/>
        <v>0</v>
      </c>
      <c r="AP60" s="4">
        <v>0</v>
      </c>
      <c r="AQ60" s="4">
        <v>0</v>
      </c>
      <c r="AR60" s="4">
        <v>0</v>
      </c>
      <c r="AS60" s="6">
        <v>0</v>
      </c>
      <c r="AT60" s="1">
        <f t="shared" si="19"/>
        <v>0</v>
      </c>
      <c r="AU60" s="11">
        <f t="shared" si="20"/>
        <v>0</v>
      </c>
      <c r="AV60">
        <v>0.55000000000000004</v>
      </c>
      <c r="AW60" s="6">
        <v>27</v>
      </c>
      <c r="AX60" s="7">
        <v>0.08</v>
      </c>
      <c r="AY60">
        <v>1</v>
      </c>
      <c r="AZ60" s="24">
        <v>-1.6</v>
      </c>
      <c r="BA60" s="24">
        <v>0</v>
      </c>
      <c r="BB60" s="24">
        <v>0</v>
      </c>
      <c r="BC60" s="24">
        <v>-1.7000000000000002</v>
      </c>
      <c r="BD60" s="3">
        <f t="shared" si="21"/>
        <v>-1.7003431708991079</v>
      </c>
      <c r="BE60" s="26">
        <v>0</v>
      </c>
      <c r="BF60" s="27">
        <v>-1.9</v>
      </c>
      <c r="BG60" s="22">
        <v>29</v>
      </c>
      <c r="BH60" s="22">
        <v>25</v>
      </c>
      <c r="BI60" s="5">
        <f t="shared" si="22"/>
        <v>0.86206896551724133</v>
      </c>
      <c r="BJ60" s="22">
        <v>5</v>
      </c>
      <c r="BK60" s="22">
        <v>4</v>
      </c>
      <c r="BL60" s="5">
        <f t="shared" si="23"/>
        <v>0.8</v>
      </c>
      <c r="BM60" s="22">
        <v>0</v>
      </c>
      <c r="BN60" s="22">
        <v>0</v>
      </c>
      <c r="BO60" s="5" t="str">
        <f t="shared" si="24"/>
        <v/>
      </c>
      <c r="BP60" s="22">
        <v>0</v>
      </c>
      <c r="BQ60" s="22">
        <v>0</v>
      </c>
      <c r="BR60" s="22">
        <v>0</v>
      </c>
      <c r="BS60" s="5" t="str">
        <f t="shared" si="25"/>
        <v/>
      </c>
      <c r="BT60"/>
      <c r="BU60"/>
      <c r="BV60"/>
      <c r="BW60"/>
      <c r="BX60"/>
      <c r="BY60"/>
      <c r="BZ60"/>
      <c r="CA60"/>
      <c r="CB60"/>
      <c r="CC60"/>
      <c r="CD60"/>
      <c r="CE60"/>
      <c r="CF60" s="5" t="str">
        <f t="shared" si="26"/>
        <v/>
      </c>
      <c r="CG60">
        <v>15</v>
      </c>
      <c r="CH60">
        <v>1</v>
      </c>
      <c r="CI60">
        <v>7</v>
      </c>
      <c r="CJ60">
        <v>0</v>
      </c>
      <c r="CK60">
        <v>7</v>
      </c>
      <c r="CL60">
        <v>4</v>
      </c>
      <c r="CM60" s="5">
        <v>0.87960000000000005</v>
      </c>
      <c r="CN60" s="9">
        <v>8.9035087700000001E-2</v>
      </c>
      <c r="CO60" s="10">
        <v>2</v>
      </c>
      <c r="CP60" s="11">
        <f t="shared" si="27"/>
        <v>-5.8023735829411782E-2</v>
      </c>
    </row>
    <row r="61" spans="1:97" x14ac:dyDescent="0.25">
      <c r="A61" s="22" t="s">
        <v>400</v>
      </c>
      <c r="B61" s="22" t="s">
        <v>401</v>
      </c>
      <c r="C61" s="22" t="s">
        <v>402</v>
      </c>
      <c r="D61" s="22" t="s">
        <v>116</v>
      </c>
      <c r="E61" s="22">
        <v>74</v>
      </c>
      <c r="F61" s="22">
        <v>168</v>
      </c>
      <c r="G61" s="22" t="s">
        <v>101</v>
      </c>
      <c r="H61" s="28"/>
      <c r="I61" s="22">
        <v>1999</v>
      </c>
      <c r="J61" s="22">
        <v>5</v>
      </c>
      <c r="K61" s="22">
        <v>138</v>
      </c>
      <c r="L61" s="22">
        <v>34</v>
      </c>
      <c r="M61" t="s">
        <v>403</v>
      </c>
      <c r="N61" t="s">
        <v>404</v>
      </c>
      <c r="O61" t="s">
        <v>347</v>
      </c>
      <c r="P61" s="23" t="s">
        <v>347</v>
      </c>
      <c r="Q61" s="22">
        <v>45</v>
      </c>
      <c r="R61" s="22">
        <v>45</v>
      </c>
      <c r="S61" s="22">
        <v>29</v>
      </c>
      <c r="T61" s="22">
        <v>15</v>
      </c>
      <c r="U61" s="22">
        <v>1</v>
      </c>
      <c r="V61" s="22">
        <v>1198</v>
      </c>
      <c r="W61" s="22">
        <v>1091</v>
      </c>
      <c r="X61" s="1">
        <f t="shared" si="14"/>
        <v>2.5260507177472435</v>
      </c>
      <c r="Y61" s="5">
        <f t="shared" si="15"/>
        <v>0.91068447412353926</v>
      </c>
      <c r="Z61" s="22">
        <v>0</v>
      </c>
      <c r="AA61" s="22">
        <v>0</v>
      </c>
      <c r="AB61" s="22">
        <v>0</v>
      </c>
      <c r="AC61" s="24">
        <v>2541.5166666667001</v>
      </c>
      <c r="AD61" s="22">
        <v>6</v>
      </c>
      <c r="AE61" s="22">
        <v>3</v>
      </c>
      <c r="AF61" s="22">
        <v>2</v>
      </c>
      <c r="AG61">
        <v>107</v>
      </c>
      <c r="AH61">
        <v>1091</v>
      </c>
      <c r="AI61">
        <v>2541</v>
      </c>
      <c r="AJ61">
        <v>25</v>
      </c>
      <c r="AK61">
        <v>8</v>
      </c>
      <c r="AL61">
        <v>5</v>
      </c>
      <c r="AM61" s="11">
        <f t="shared" si="16"/>
        <v>0.91068447412353926</v>
      </c>
      <c r="AN61" s="1">
        <f t="shared" si="17"/>
        <v>2.5265643447461628</v>
      </c>
      <c r="AO61" s="25">
        <f t="shared" si="18"/>
        <v>0.55555555555555558</v>
      </c>
      <c r="AP61" s="4">
        <v>0</v>
      </c>
      <c r="AQ61" s="4">
        <v>0</v>
      </c>
      <c r="AR61" s="4">
        <v>0</v>
      </c>
      <c r="AS61" s="6">
        <v>0</v>
      </c>
      <c r="AT61" s="1">
        <f t="shared" si="19"/>
        <v>0</v>
      </c>
      <c r="AU61" s="11">
        <f t="shared" si="20"/>
        <v>0</v>
      </c>
      <c r="AV61">
        <v>6</v>
      </c>
      <c r="AW61" s="6">
        <v>186</v>
      </c>
      <c r="AX61" s="7">
        <v>6</v>
      </c>
      <c r="AY61">
        <v>42.4</v>
      </c>
      <c r="AZ61" s="24">
        <v>1.9</v>
      </c>
      <c r="BA61" s="24">
        <v>0.5</v>
      </c>
      <c r="BB61" s="24">
        <v>1.3</v>
      </c>
      <c r="BC61" s="24">
        <v>3.7</v>
      </c>
      <c r="BD61" s="3">
        <f t="shared" si="21"/>
        <v>-7.8957446808510641</v>
      </c>
      <c r="BE61" s="26">
        <v>6.6</v>
      </c>
      <c r="BF61" s="27">
        <v>-1.48</v>
      </c>
      <c r="BG61" s="22">
        <v>1008</v>
      </c>
      <c r="BH61" s="22">
        <v>920</v>
      </c>
      <c r="BI61" s="5">
        <f t="shared" si="22"/>
        <v>0.91269841269841268</v>
      </c>
      <c r="BJ61" s="22">
        <v>165</v>
      </c>
      <c r="BK61" s="22">
        <v>147</v>
      </c>
      <c r="BL61" s="5">
        <f t="shared" si="23"/>
        <v>0.89090909090909087</v>
      </c>
      <c r="BM61" s="22">
        <v>25</v>
      </c>
      <c r="BN61" s="22">
        <v>24</v>
      </c>
      <c r="BO61" s="5">
        <f t="shared" si="24"/>
        <v>0.96</v>
      </c>
      <c r="BP61" s="22">
        <v>7</v>
      </c>
      <c r="BQ61" s="22">
        <v>9</v>
      </c>
      <c r="BR61" s="22">
        <v>1</v>
      </c>
      <c r="BS61" s="5">
        <f t="shared" si="25"/>
        <v>0.88888888888888884</v>
      </c>
      <c r="BT61" s="22">
        <v>1</v>
      </c>
      <c r="BU61" s="22">
        <v>0</v>
      </c>
      <c r="BV61" s="22">
        <v>3</v>
      </c>
      <c r="BW61" s="22">
        <v>0</v>
      </c>
      <c r="BX61" s="22">
        <v>1</v>
      </c>
      <c r="BY61" s="22">
        <v>0</v>
      </c>
      <c r="BZ61" s="22">
        <v>2</v>
      </c>
      <c r="CA61" s="22">
        <v>0</v>
      </c>
      <c r="CB61" s="22">
        <v>2</v>
      </c>
      <c r="CC61" s="22">
        <v>0</v>
      </c>
      <c r="CD61" s="22">
        <v>5</v>
      </c>
      <c r="CE61" s="22">
        <v>0</v>
      </c>
      <c r="CF61" s="5">
        <f t="shared" si="26"/>
        <v>1</v>
      </c>
      <c r="CG61">
        <v>513</v>
      </c>
      <c r="CH61">
        <v>21</v>
      </c>
      <c r="CI61">
        <v>282</v>
      </c>
      <c r="CJ61">
        <v>38</v>
      </c>
      <c r="CK61">
        <v>297</v>
      </c>
      <c r="CL61">
        <v>48</v>
      </c>
      <c r="CM61" s="5">
        <v>0.91760000000000008</v>
      </c>
      <c r="CN61" s="9">
        <v>8.4297487099999999E-2</v>
      </c>
      <c r="CO61" s="10">
        <v>3.1333333333</v>
      </c>
      <c r="CP61" s="11">
        <f t="shared" si="27"/>
        <v>-5.018038776460787E-3</v>
      </c>
      <c r="CQ61" s="29">
        <v>21</v>
      </c>
      <c r="CR61" s="29" t="s">
        <v>219</v>
      </c>
      <c r="CS61">
        <v>1537</v>
      </c>
    </row>
    <row r="62" spans="1:97" x14ac:dyDescent="0.25">
      <c r="A62" s="22" t="s">
        <v>405</v>
      </c>
      <c r="B62" s="22" t="s">
        <v>406</v>
      </c>
      <c r="C62" s="22" t="s">
        <v>115</v>
      </c>
      <c r="D62" s="22" t="s">
        <v>116</v>
      </c>
      <c r="E62" s="22">
        <v>74</v>
      </c>
      <c r="F62" s="22">
        <v>203</v>
      </c>
      <c r="G62" s="22" t="s">
        <v>101</v>
      </c>
      <c r="H62" s="28"/>
      <c r="I62" s="22">
        <v>2004</v>
      </c>
      <c r="J62" s="22">
        <v>1</v>
      </c>
      <c r="K62" s="22">
        <v>6</v>
      </c>
      <c r="L62" s="22">
        <v>29</v>
      </c>
      <c r="M62" t="s">
        <v>407</v>
      </c>
      <c r="N62" t="s">
        <v>408</v>
      </c>
      <c r="O62" t="s">
        <v>224</v>
      </c>
      <c r="P62" s="23" t="s">
        <v>224</v>
      </c>
      <c r="Q62" s="22">
        <v>20</v>
      </c>
      <c r="R62" s="22">
        <v>13</v>
      </c>
      <c r="S62" s="22">
        <v>6</v>
      </c>
      <c r="T62" s="22">
        <v>7</v>
      </c>
      <c r="U62" s="22">
        <v>2</v>
      </c>
      <c r="V62" s="22">
        <v>453</v>
      </c>
      <c r="W62" s="22">
        <v>404</v>
      </c>
      <c r="X62" s="1">
        <f t="shared" si="14"/>
        <v>3.0094172239662553</v>
      </c>
      <c r="Y62" s="5">
        <f t="shared" si="15"/>
        <v>0.89183222958057395</v>
      </c>
      <c r="Z62" s="22">
        <v>0</v>
      </c>
      <c r="AA62" s="22">
        <v>0</v>
      </c>
      <c r="AB62" s="22">
        <v>2</v>
      </c>
      <c r="AC62" s="24">
        <v>976.93333333329997</v>
      </c>
      <c r="AD62" s="22">
        <v>0</v>
      </c>
      <c r="AE62" s="22">
        <v>1</v>
      </c>
      <c r="AF62" s="22">
        <v>1</v>
      </c>
      <c r="AG62">
        <v>40</v>
      </c>
      <c r="AH62">
        <v>334</v>
      </c>
      <c r="AI62">
        <v>782</v>
      </c>
      <c r="AJ62">
        <v>7</v>
      </c>
      <c r="AK62">
        <v>3</v>
      </c>
      <c r="AL62">
        <v>0</v>
      </c>
      <c r="AM62" s="11">
        <f t="shared" si="16"/>
        <v>0.89304812834224601</v>
      </c>
      <c r="AN62" s="1">
        <f t="shared" si="17"/>
        <v>3.0690537084398977</v>
      </c>
      <c r="AO62" s="25">
        <f t="shared" si="18"/>
        <v>0.53846153846153844</v>
      </c>
      <c r="AP62" s="4">
        <v>7</v>
      </c>
      <c r="AQ62" s="4">
        <v>9</v>
      </c>
      <c r="AR62" s="4">
        <v>70</v>
      </c>
      <c r="AS62" s="6">
        <v>195</v>
      </c>
      <c r="AT62" s="1">
        <f t="shared" si="19"/>
        <v>2.7692307692307692</v>
      </c>
      <c r="AU62" s="11">
        <f t="shared" si="20"/>
        <v>0.88607594936708856</v>
      </c>
      <c r="AV62">
        <v>1.05</v>
      </c>
      <c r="AW62" s="6">
        <v>186</v>
      </c>
      <c r="AX62" s="7">
        <v>1.05</v>
      </c>
      <c r="AY62">
        <v>16.3</v>
      </c>
      <c r="AZ62" s="24">
        <v>-6.7</v>
      </c>
      <c r="BA62" s="24">
        <v>0.2</v>
      </c>
      <c r="BB62" s="24">
        <v>-1.9</v>
      </c>
      <c r="BC62" s="24">
        <v>-8.3000000000000007</v>
      </c>
      <c r="BD62" s="3">
        <f t="shared" si="21"/>
        <v>-9.3638297872340424</v>
      </c>
      <c r="BE62" s="26">
        <v>1.5</v>
      </c>
      <c r="BF62" s="27">
        <v>-11.72</v>
      </c>
      <c r="BG62" s="22">
        <v>382</v>
      </c>
      <c r="BH62" s="22">
        <v>342</v>
      </c>
      <c r="BI62" s="5">
        <f t="shared" si="22"/>
        <v>0.89528795811518325</v>
      </c>
      <c r="BJ62" s="22">
        <v>58</v>
      </c>
      <c r="BK62" s="22">
        <v>51</v>
      </c>
      <c r="BL62" s="5">
        <f t="shared" si="23"/>
        <v>0.87931034482758619</v>
      </c>
      <c r="BM62" s="22">
        <v>13</v>
      </c>
      <c r="BN62" s="22">
        <v>11</v>
      </c>
      <c r="BO62" s="5">
        <f t="shared" si="24"/>
        <v>0.84615384615384615</v>
      </c>
      <c r="BP62" s="22">
        <v>2</v>
      </c>
      <c r="BQ62" s="22">
        <v>3</v>
      </c>
      <c r="BR62" s="22">
        <v>1</v>
      </c>
      <c r="BS62" s="5">
        <f t="shared" si="25"/>
        <v>0.66666666666666674</v>
      </c>
      <c r="BT62" s="22">
        <v>0</v>
      </c>
      <c r="BU62" s="22">
        <v>0</v>
      </c>
      <c r="BV62" s="22">
        <v>0</v>
      </c>
      <c r="BW62" s="22">
        <v>0</v>
      </c>
      <c r="BX62" s="22">
        <v>0</v>
      </c>
      <c r="BY62" s="22">
        <v>1</v>
      </c>
      <c r="BZ62" s="22">
        <v>3</v>
      </c>
      <c r="CA62" s="22">
        <v>3</v>
      </c>
      <c r="CB62" s="22">
        <v>0</v>
      </c>
      <c r="CC62" s="22">
        <v>1</v>
      </c>
      <c r="CD62" s="22">
        <v>3</v>
      </c>
      <c r="CE62" s="22">
        <v>3</v>
      </c>
      <c r="CF62" s="5">
        <f t="shared" si="26"/>
        <v>0</v>
      </c>
      <c r="CG62">
        <v>201</v>
      </c>
      <c r="CH62">
        <v>9</v>
      </c>
      <c r="CI62">
        <v>103</v>
      </c>
      <c r="CJ62">
        <v>16</v>
      </c>
      <c r="CK62">
        <v>100</v>
      </c>
      <c r="CL62">
        <v>24</v>
      </c>
      <c r="CM62" s="5">
        <v>0.89880000000000004</v>
      </c>
      <c r="CN62" s="9">
        <v>8.8620225600000005E-2</v>
      </c>
      <c r="CO62" s="10">
        <v>2.9230769231</v>
      </c>
      <c r="CP62" s="11">
        <f t="shared" si="27"/>
        <v>-1.9547544819425999E-2</v>
      </c>
      <c r="CQ62" s="29">
        <v>16</v>
      </c>
      <c r="CR62" s="29" t="s">
        <v>409</v>
      </c>
      <c r="CS62">
        <v>205</v>
      </c>
    </row>
    <row r="63" spans="1:97" x14ac:dyDescent="0.25">
      <c r="A63" s="22" t="s">
        <v>410</v>
      </c>
      <c r="B63" s="22" t="s">
        <v>411</v>
      </c>
      <c r="C63" s="28"/>
      <c r="D63" s="22" t="s">
        <v>385</v>
      </c>
      <c r="E63" s="22">
        <v>74</v>
      </c>
      <c r="F63" s="22">
        <v>183</v>
      </c>
      <c r="G63" s="22" t="s">
        <v>101</v>
      </c>
      <c r="H63" s="22" t="s">
        <v>102</v>
      </c>
      <c r="I63" s="22">
        <v>2010</v>
      </c>
      <c r="J63" s="22">
        <v>5</v>
      </c>
      <c r="K63" s="22">
        <v>141</v>
      </c>
      <c r="L63" s="22">
        <v>22</v>
      </c>
      <c r="M63" t="s">
        <v>412</v>
      </c>
      <c r="N63" t="s">
        <v>413</v>
      </c>
      <c r="O63" t="s">
        <v>277</v>
      </c>
      <c r="P63" s="23" t="s">
        <v>277</v>
      </c>
      <c r="Q63" s="22">
        <v>29</v>
      </c>
      <c r="R63" s="22">
        <v>26</v>
      </c>
      <c r="S63" s="22">
        <v>16</v>
      </c>
      <c r="T63" s="22">
        <v>9</v>
      </c>
      <c r="U63" s="22">
        <v>2</v>
      </c>
      <c r="V63" s="22">
        <v>768</v>
      </c>
      <c r="W63" s="22">
        <v>705</v>
      </c>
      <c r="X63" s="1">
        <f t="shared" si="14"/>
        <v>2.3848078904755394</v>
      </c>
      <c r="Y63" s="5">
        <f t="shared" si="15"/>
        <v>0.91796875</v>
      </c>
      <c r="Z63" s="22">
        <v>0</v>
      </c>
      <c r="AA63" s="22">
        <v>0</v>
      </c>
      <c r="AB63" s="22">
        <v>0</v>
      </c>
      <c r="AC63" s="24">
        <v>1585.0333333333001</v>
      </c>
      <c r="AD63" s="22">
        <v>3</v>
      </c>
      <c r="AE63" s="22">
        <v>1</v>
      </c>
      <c r="AF63" s="22">
        <v>1</v>
      </c>
      <c r="AG63">
        <v>58</v>
      </c>
      <c r="AH63">
        <v>654</v>
      </c>
      <c r="AI63">
        <v>1452</v>
      </c>
      <c r="AJ63">
        <v>15</v>
      </c>
      <c r="AK63">
        <v>6</v>
      </c>
      <c r="AL63">
        <v>4</v>
      </c>
      <c r="AM63" s="11">
        <f t="shared" si="16"/>
        <v>0.9185393258426966</v>
      </c>
      <c r="AN63" s="1">
        <f t="shared" si="17"/>
        <v>2.3966942148760331</v>
      </c>
      <c r="AO63" s="25">
        <f t="shared" si="18"/>
        <v>0.57692307692307687</v>
      </c>
      <c r="AP63" s="4">
        <v>3</v>
      </c>
      <c r="AQ63" s="4">
        <v>5</v>
      </c>
      <c r="AR63" s="4">
        <v>51</v>
      </c>
      <c r="AS63" s="6">
        <v>133</v>
      </c>
      <c r="AT63" s="1">
        <f t="shared" si="19"/>
        <v>2.2556390977443606</v>
      </c>
      <c r="AU63" s="11">
        <f t="shared" si="20"/>
        <v>0.9107142857142857</v>
      </c>
      <c r="AV63">
        <v>0.79</v>
      </c>
      <c r="AW63" s="6">
        <v>134</v>
      </c>
      <c r="AX63" s="7">
        <v>0.56900000000000006</v>
      </c>
      <c r="AY63">
        <v>26.4</v>
      </c>
      <c r="AZ63" s="24">
        <v>6.3</v>
      </c>
      <c r="BA63" s="24">
        <v>0</v>
      </c>
      <c r="BB63" s="24">
        <v>-0.5</v>
      </c>
      <c r="BC63" s="24">
        <v>5.8</v>
      </c>
      <c r="BD63" s="3">
        <f t="shared" si="21"/>
        <v>5.4324182109357126</v>
      </c>
      <c r="BE63" s="26">
        <v>4.9000000000000004</v>
      </c>
      <c r="BF63" s="27">
        <v>-0.56000000000000005</v>
      </c>
      <c r="BG63" s="22">
        <v>589</v>
      </c>
      <c r="BH63" s="22">
        <v>548</v>
      </c>
      <c r="BI63" s="5">
        <f t="shared" si="22"/>
        <v>0.9303904923599321</v>
      </c>
      <c r="BJ63" s="22">
        <v>160</v>
      </c>
      <c r="BK63" s="22">
        <v>141</v>
      </c>
      <c r="BL63" s="5">
        <f t="shared" si="23"/>
        <v>0.88124999999999998</v>
      </c>
      <c r="BM63" s="22">
        <v>19</v>
      </c>
      <c r="BN63" s="22">
        <v>16</v>
      </c>
      <c r="BO63" s="5">
        <f t="shared" si="24"/>
        <v>0.84210526315789469</v>
      </c>
      <c r="BP63" s="22">
        <v>5</v>
      </c>
      <c r="BQ63" s="22">
        <v>10</v>
      </c>
      <c r="BR63" s="22">
        <v>0</v>
      </c>
      <c r="BS63" s="5">
        <f t="shared" si="25"/>
        <v>1</v>
      </c>
      <c r="BT63" s="22">
        <v>1</v>
      </c>
      <c r="BU63" s="22">
        <v>2</v>
      </c>
      <c r="BV63" s="22">
        <v>15</v>
      </c>
      <c r="BW63" s="22">
        <v>6</v>
      </c>
      <c r="BX63" s="22">
        <v>1</v>
      </c>
      <c r="BY63" s="22">
        <v>0</v>
      </c>
      <c r="BZ63" s="22">
        <v>3</v>
      </c>
      <c r="CA63" s="22">
        <v>0</v>
      </c>
      <c r="CB63" s="22">
        <v>2</v>
      </c>
      <c r="CC63" s="22">
        <v>2</v>
      </c>
      <c r="CD63" s="22">
        <v>18</v>
      </c>
      <c r="CE63" s="22">
        <v>6</v>
      </c>
      <c r="CF63" s="5">
        <f t="shared" si="26"/>
        <v>0.66666666666666674</v>
      </c>
      <c r="CG63">
        <v>334</v>
      </c>
      <c r="CH63">
        <v>11</v>
      </c>
      <c r="CI63">
        <v>210</v>
      </c>
      <c r="CJ63">
        <v>19</v>
      </c>
      <c r="CK63">
        <v>160</v>
      </c>
      <c r="CL63">
        <v>33</v>
      </c>
      <c r="CM63" s="5">
        <v>0.92230000000000001</v>
      </c>
      <c r="CN63" s="9">
        <v>8.33571325E-2</v>
      </c>
      <c r="CO63" s="10">
        <v>3.1538461538</v>
      </c>
      <c r="CP63" s="11">
        <f t="shared" si="27"/>
        <v>1.3258824999999863E-3</v>
      </c>
    </row>
    <row r="64" spans="1:97" x14ac:dyDescent="0.25">
      <c r="A64" s="22" t="s">
        <v>414</v>
      </c>
      <c r="B64" s="22" t="s">
        <v>415</v>
      </c>
      <c r="C64" s="28"/>
      <c r="D64" s="22" t="s">
        <v>328</v>
      </c>
      <c r="E64" s="22">
        <v>72</v>
      </c>
      <c r="F64" s="22">
        <v>202</v>
      </c>
      <c r="G64" s="22" t="s">
        <v>101</v>
      </c>
      <c r="H64" s="28"/>
      <c r="I64" s="22">
        <v>1994</v>
      </c>
      <c r="J64" s="22">
        <v>9</v>
      </c>
      <c r="K64" s="22">
        <v>219</v>
      </c>
      <c r="L64" s="22">
        <v>39</v>
      </c>
      <c r="M64" t="s">
        <v>416</v>
      </c>
      <c r="N64" t="s">
        <v>417</v>
      </c>
      <c r="O64" t="s">
        <v>152</v>
      </c>
      <c r="P64" s="23" t="s">
        <v>152</v>
      </c>
      <c r="Q64" s="22">
        <v>11</v>
      </c>
      <c r="R64" s="22">
        <v>9</v>
      </c>
      <c r="S64" s="22">
        <v>3</v>
      </c>
      <c r="T64" s="22">
        <v>6</v>
      </c>
      <c r="U64" s="22">
        <v>2</v>
      </c>
      <c r="V64" s="22">
        <v>245</v>
      </c>
      <c r="W64" s="22">
        <v>216</v>
      </c>
      <c r="X64" s="1">
        <f t="shared" si="14"/>
        <v>3.144010118653445</v>
      </c>
      <c r="Y64" s="5">
        <f t="shared" si="15"/>
        <v>0.88163265306122451</v>
      </c>
      <c r="Z64" s="22">
        <v>0</v>
      </c>
      <c r="AA64" s="22">
        <v>1</v>
      </c>
      <c r="AB64" s="22">
        <v>2</v>
      </c>
      <c r="AC64" s="24">
        <v>553.43333333329997</v>
      </c>
      <c r="AD64" s="22">
        <v>0</v>
      </c>
      <c r="AE64" s="22">
        <v>0</v>
      </c>
      <c r="AF64" s="22">
        <v>0</v>
      </c>
      <c r="AG64">
        <v>24</v>
      </c>
      <c r="AH64">
        <v>182</v>
      </c>
      <c r="AI64">
        <v>471</v>
      </c>
      <c r="AJ64">
        <v>5</v>
      </c>
      <c r="AK64">
        <v>2</v>
      </c>
      <c r="AL64">
        <v>2</v>
      </c>
      <c r="AM64" s="11">
        <f t="shared" si="16"/>
        <v>0.88349514563106801</v>
      </c>
      <c r="AN64" s="1">
        <f t="shared" si="17"/>
        <v>3.0573248407643314</v>
      </c>
      <c r="AO64" s="25">
        <f t="shared" si="18"/>
        <v>0.55555555555555558</v>
      </c>
      <c r="AP64" s="4">
        <v>2</v>
      </c>
      <c r="AQ64" s="4">
        <v>5</v>
      </c>
      <c r="AR64" s="4">
        <v>34</v>
      </c>
      <c r="AS64" s="6">
        <v>82</v>
      </c>
      <c r="AT64" s="1">
        <f t="shared" si="19"/>
        <v>3.6585365853658534</v>
      </c>
      <c r="AU64" s="11">
        <f t="shared" si="20"/>
        <v>0.87179487179487181</v>
      </c>
      <c r="AV64">
        <v>4.45</v>
      </c>
      <c r="AW64" s="6">
        <v>186</v>
      </c>
      <c r="AX64" s="7">
        <v>1.5129999999999999</v>
      </c>
      <c r="AY64">
        <v>9.1999999999999993</v>
      </c>
      <c r="AZ64" s="24">
        <v>-5.6</v>
      </c>
      <c r="BA64" s="24">
        <v>0.30000000000000004</v>
      </c>
      <c r="BB64" s="24">
        <v>-1.3</v>
      </c>
      <c r="BC64" s="24">
        <v>-6.7</v>
      </c>
      <c r="BD64" s="3">
        <f t="shared" si="21"/>
        <v>-8.7489361702127653</v>
      </c>
      <c r="BE64" s="26">
        <v>0.5</v>
      </c>
      <c r="BF64" s="27">
        <v>-5.0999999999999996</v>
      </c>
      <c r="BG64" s="22">
        <v>192</v>
      </c>
      <c r="BH64" s="22">
        <v>173</v>
      </c>
      <c r="BI64" s="5">
        <f t="shared" si="22"/>
        <v>0.90104166666666663</v>
      </c>
      <c r="BJ64" s="22">
        <v>51</v>
      </c>
      <c r="BK64" s="22">
        <v>42</v>
      </c>
      <c r="BL64" s="5">
        <f t="shared" si="23"/>
        <v>0.82352941176470584</v>
      </c>
      <c r="BM64" s="22">
        <v>2</v>
      </c>
      <c r="BN64" s="22">
        <v>1</v>
      </c>
      <c r="BO64" s="5">
        <f t="shared" si="24"/>
        <v>0.5</v>
      </c>
      <c r="BP64" s="22">
        <v>3</v>
      </c>
      <c r="BQ64" s="22">
        <v>6</v>
      </c>
      <c r="BR64" s="22">
        <v>0</v>
      </c>
      <c r="BS64" s="5">
        <f t="shared" si="25"/>
        <v>1</v>
      </c>
      <c r="BT64" s="22">
        <v>0</v>
      </c>
      <c r="BU64" s="22">
        <v>0</v>
      </c>
      <c r="BV64" s="22">
        <v>0</v>
      </c>
      <c r="BW64" s="22">
        <v>0</v>
      </c>
      <c r="BX64" s="22">
        <v>0</v>
      </c>
      <c r="BY64" s="22">
        <v>2</v>
      </c>
      <c r="BZ64" s="22">
        <v>5</v>
      </c>
      <c r="CA64" s="22">
        <v>3</v>
      </c>
      <c r="CB64" s="22">
        <v>0</v>
      </c>
      <c r="CC64" s="22">
        <v>2</v>
      </c>
      <c r="CD64" s="22">
        <v>5</v>
      </c>
      <c r="CE64" s="22">
        <v>3</v>
      </c>
      <c r="CF64" s="5">
        <f t="shared" si="26"/>
        <v>0.4</v>
      </c>
      <c r="CG64">
        <v>92</v>
      </c>
      <c r="CH64">
        <v>4</v>
      </c>
      <c r="CI64">
        <v>57</v>
      </c>
      <c r="CJ64">
        <v>8</v>
      </c>
      <c r="CK64">
        <v>67</v>
      </c>
      <c r="CL64">
        <v>17</v>
      </c>
      <c r="CM64" s="5">
        <v>0.9</v>
      </c>
      <c r="CN64" s="9">
        <v>8.3626630500000007E-2</v>
      </c>
      <c r="CO64" s="10">
        <v>2.4444444444000002</v>
      </c>
      <c r="CP64" s="11">
        <f t="shared" si="27"/>
        <v>-3.4740716438775521E-2</v>
      </c>
    </row>
    <row r="65" spans="1:97" x14ac:dyDescent="0.25">
      <c r="A65" s="22" t="s">
        <v>418</v>
      </c>
      <c r="B65" s="22" t="s">
        <v>419</v>
      </c>
      <c r="C65" s="28"/>
      <c r="D65" s="22" t="s">
        <v>385</v>
      </c>
      <c r="E65" s="22">
        <v>73</v>
      </c>
      <c r="F65" s="22">
        <v>209</v>
      </c>
      <c r="G65" s="22" t="s">
        <v>101</v>
      </c>
      <c r="H65" s="28"/>
      <c r="I65" s="22">
        <v>2006</v>
      </c>
      <c r="J65" s="22">
        <v>2</v>
      </c>
      <c r="K65" s="22">
        <v>34</v>
      </c>
      <c r="L65" s="22">
        <v>26</v>
      </c>
      <c r="M65" t="s">
        <v>420</v>
      </c>
      <c r="N65" t="s">
        <v>421</v>
      </c>
      <c r="O65" t="s">
        <v>289</v>
      </c>
      <c r="P65" s="23" t="s">
        <v>422</v>
      </c>
      <c r="Q65" s="22">
        <v>32</v>
      </c>
      <c r="R65" s="22">
        <v>32</v>
      </c>
      <c r="S65" s="22">
        <v>7</v>
      </c>
      <c r="T65" s="22">
        <v>20</v>
      </c>
      <c r="U65" s="22">
        <v>4</v>
      </c>
      <c r="V65" s="22">
        <v>1067</v>
      </c>
      <c r="W65" s="22">
        <v>975</v>
      </c>
      <c r="X65" s="1">
        <f t="shared" si="14"/>
        <v>2.9841870523043657</v>
      </c>
      <c r="Y65" s="5">
        <f t="shared" si="15"/>
        <v>0.91377694470477977</v>
      </c>
      <c r="Z65" s="22">
        <v>0</v>
      </c>
      <c r="AA65" s="22">
        <v>0</v>
      </c>
      <c r="AB65" s="22">
        <v>0</v>
      </c>
      <c r="AC65" s="24">
        <v>1849.75</v>
      </c>
      <c r="AD65" s="22">
        <v>0</v>
      </c>
      <c r="AE65" s="22">
        <v>2</v>
      </c>
      <c r="AF65" s="22">
        <v>1</v>
      </c>
      <c r="AG65">
        <v>92</v>
      </c>
      <c r="AH65">
        <v>975</v>
      </c>
      <c r="AI65">
        <v>1850</v>
      </c>
      <c r="AJ65">
        <v>15</v>
      </c>
      <c r="AK65">
        <v>4</v>
      </c>
      <c r="AL65">
        <v>2</v>
      </c>
      <c r="AM65" s="11">
        <f t="shared" si="16"/>
        <v>0.91377694470477977</v>
      </c>
      <c r="AN65" s="1">
        <f t="shared" si="17"/>
        <v>2.9837837837837835</v>
      </c>
      <c r="AO65" s="25">
        <f t="shared" si="18"/>
        <v>0.46875</v>
      </c>
      <c r="AP65" s="4">
        <v>0</v>
      </c>
      <c r="AQ65" s="4">
        <v>0</v>
      </c>
      <c r="AR65" s="4">
        <v>0</v>
      </c>
      <c r="AS65" s="6">
        <v>0</v>
      </c>
      <c r="AT65" s="1">
        <f t="shared" si="19"/>
        <v>0</v>
      </c>
      <c r="AU65" s="11">
        <f t="shared" si="20"/>
        <v>0</v>
      </c>
      <c r="AV65">
        <v>5</v>
      </c>
      <c r="AW65" s="6">
        <v>186</v>
      </c>
      <c r="AX65" s="7">
        <v>2.5</v>
      </c>
      <c r="AY65">
        <v>30.9</v>
      </c>
      <c r="AZ65" s="24">
        <v>3.2</v>
      </c>
      <c r="BA65" s="24">
        <v>-1.5</v>
      </c>
      <c r="BB65" s="24">
        <v>-3.2</v>
      </c>
      <c r="BC65" s="24">
        <v>-1.5</v>
      </c>
      <c r="BD65" s="3">
        <f t="shared" si="21"/>
        <v>-5.6489361702127656</v>
      </c>
      <c r="BE65" s="26">
        <v>6.3</v>
      </c>
      <c r="BF65" s="27">
        <v>1.5</v>
      </c>
      <c r="BG65" s="22">
        <v>879</v>
      </c>
      <c r="BH65" s="22">
        <v>814</v>
      </c>
      <c r="BI65" s="5">
        <f t="shared" si="22"/>
        <v>0.92605233219567695</v>
      </c>
      <c r="BJ65" s="22">
        <v>164</v>
      </c>
      <c r="BK65" s="22">
        <v>141</v>
      </c>
      <c r="BL65" s="5">
        <f t="shared" si="23"/>
        <v>0.8597560975609756</v>
      </c>
      <c r="BM65" s="22">
        <v>24</v>
      </c>
      <c r="BN65" s="22">
        <v>20</v>
      </c>
      <c r="BO65" s="5">
        <f t="shared" si="24"/>
        <v>0.83333333333333337</v>
      </c>
      <c r="BP65" s="22">
        <v>7</v>
      </c>
      <c r="BQ65" s="22">
        <v>20</v>
      </c>
      <c r="BR65" s="22">
        <v>0</v>
      </c>
      <c r="BS65" s="5">
        <f t="shared" si="25"/>
        <v>1</v>
      </c>
      <c r="BT65" s="22">
        <v>1</v>
      </c>
      <c r="BU65" s="22">
        <v>2</v>
      </c>
      <c r="BV65" s="22">
        <v>10</v>
      </c>
      <c r="BW65" s="22">
        <v>5</v>
      </c>
      <c r="BX65" s="22">
        <v>1</v>
      </c>
      <c r="BY65" s="22">
        <v>2</v>
      </c>
      <c r="BZ65" s="22">
        <v>8</v>
      </c>
      <c r="CA65" s="22">
        <v>4</v>
      </c>
      <c r="CB65" s="22">
        <v>2</v>
      </c>
      <c r="CC65" s="22">
        <v>4</v>
      </c>
      <c r="CD65" s="22">
        <v>18</v>
      </c>
      <c r="CE65" s="22">
        <v>9</v>
      </c>
      <c r="CF65" s="5">
        <f t="shared" si="26"/>
        <v>0.5</v>
      </c>
      <c r="CG65">
        <v>451</v>
      </c>
      <c r="CH65">
        <v>13</v>
      </c>
      <c r="CI65">
        <v>282</v>
      </c>
      <c r="CJ65">
        <v>29</v>
      </c>
      <c r="CK65">
        <v>242</v>
      </c>
      <c r="CL65">
        <v>50</v>
      </c>
      <c r="CM65" s="5">
        <v>0.92180000000000006</v>
      </c>
      <c r="CN65" s="9">
        <v>8.5305055800000001E-2</v>
      </c>
      <c r="CO65" s="10">
        <v>2.0625</v>
      </c>
      <c r="CP65" s="11">
        <f t="shared" si="27"/>
        <v>-9.1799949522020086E-4</v>
      </c>
      <c r="CQ65" s="29">
        <v>5</v>
      </c>
      <c r="CR65" s="29" t="s">
        <v>153</v>
      </c>
      <c r="CS65">
        <v>30</v>
      </c>
    </row>
    <row r="66" spans="1:97" x14ac:dyDescent="0.25">
      <c r="A66" s="22" t="s">
        <v>423</v>
      </c>
      <c r="B66" s="22" t="s">
        <v>424</v>
      </c>
      <c r="C66" s="28"/>
      <c r="D66" s="22" t="s">
        <v>129</v>
      </c>
      <c r="E66" s="22">
        <v>74</v>
      </c>
      <c r="F66" s="22">
        <v>210</v>
      </c>
      <c r="G66" s="22" t="s">
        <v>101</v>
      </c>
      <c r="H66" s="28"/>
      <c r="I66" s="28"/>
      <c r="J66" s="28"/>
      <c r="K66" s="28"/>
      <c r="L66" s="22">
        <v>31</v>
      </c>
      <c r="M66" t="s">
        <v>425</v>
      </c>
      <c r="N66" t="s">
        <v>426</v>
      </c>
      <c r="O66" t="s">
        <v>266</v>
      </c>
      <c r="P66" s="23" t="s">
        <v>266</v>
      </c>
      <c r="Q66" s="22">
        <v>61</v>
      </c>
      <c r="R66" s="22">
        <v>61</v>
      </c>
      <c r="S66" s="22">
        <v>31</v>
      </c>
      <c r="T66" s="22">
        <v>23</v>
      </c>
      <c r="U66" s="22">
        <v>7</v>
      </c>
      <c r="V66" s="22">
        <v>1811</v>
      </c>
      <c r="W66" s="22">
        <v>1656</v>
      </c>
      <c r="X66" s="1">
        <f t="shared" ref="X66:X97" si="28">(V66-W66)/AC66*60</f>
        <v>2.5920454862175646</v>
      </c>
      <c r="Y66" s="5">
        <f t="shared" ref="Y66:Y93" si="29">W66/V66</f>
        <v>0.91441192711209274</v>
      </c>
      <c r="Z66" s="22">
        <v>0</v>
      </c>
      <c r="AA66" s="22">
        <v>3</v>
      </c>
      <c r="AB66" s="22">
        <v>0</v>
      </c>
      <c r="AC66" s="24">
        <v>3587.9</v>
      </c>
      <c r="AD66" s="22">
        <v>5</v>
      </c>
      <c r="AE66" s="22">
        <v>0</v>
      </c>
      <c r="AF66" s="22">
        <v>0</v>
      </c>
      <c r="AG66">
        <v>155</v>
      </c>
      <c r="AH66">
        <v>1656</v>
      </c>
      <c r="AI66">
        <v>3588</v>
      </c>
      <c r="AJ66">
        <v>32</v>
      </c>
      <c r="AK66">
        <v>9</v>
      </c>
      <c r="AL66">
        <v>3</v>
      </c>
      <c r="AM66" s="11">
        <f t="shared" ref="AM66:AM93" si="30">AH66/MAX(1,AG66+AH66)</f>
        <v>0.91441192711209274</v>
      </c>
      <c r="AN66" s="1">
        <f t="shared" ref="AN66:AN93" si="31">AG66/MAX(1,AI66)*60</f>
        <v>2.5919732441471575</v>
      </c>
      <c r="AO66" s="25">
        <f t="shared" ref="AO66:AO93" si="32">AJ66/MAX(1,R66)</f>
        <v>0.52459016393442626</v>
      </c>
      <c r="AP66" s="4">
        <v>0</v>
      </c>
      <c r="AQ66" s="4">
        <v>0</v>
      </c>
      <c r="AR66" s="4">
        <v>0</v>
      </c>
      <c r="AS66" s="6">
        <v>0</v>
      </c>
      <c r="AT66" s="1">
        <f t="shared" ref="AT66:AT97" si="33">AQ66/MAX(1,AS66)*60</f>
        <v>0</v>
      </c>
      <c r="AU66" s="11">
        <f t="shared" ref="AU66:AU93" si="34">AR66/MAX(1,AQ66+AR66)</f>
        <v>0</v>
      </c>
      <c r="AV66">
        <v>3.8</v>
      </c>
      <c r="AW66" s="6">
        <v>186</v>
      </c>
      <c r="AX66" s="7">
        <v>3.8</v>
      </c>
      <c r="AY66">
        <v>59.8</v>
      </c>
      <c r="AZ66" s="24">
        <v>6</v>
      </c>
      <c r="BA66" s="24">
        <v>-0.2</v>
      </c>
      <c r="BB66" s="24">
        <v>2.2000000000000002</v>
      </c>
      <c r="BC66" s="24">
        <v>8.1</v>
      </c>
      <c r="BD66" s="3">
        <f t="shared" ref="BD66:BD97" si="35">BC66-(AX66-0.55*(AW66/186))*(1/0.47)</f>
        <v>1.1851063829787236</v>
      </c>
      <c r="BE66" s="26">
        <v>10.8</v>
      </c>
      <c r="BF66" s="27">
        <v>-1.43</v>
      </c>
      <c r="BG66" s="22">
        <v>1499</v>
      </c>
      <c r="BH66" s="22">
        <v>1382</v>
      </c>
      <c r="BI66" s="5">
        <f t="shared" ref="BI66:BI97" si="36">BH66/BG66</f>
        <v>0.92194796531020684</v>
      </c>
      <c r="BJ66" s="22">
        <v>256</v>
      </c>
      <c r="BK66" s="22">
        <v>221</v>
      </c>
      <c r="BL66" s="5">
        <f t="shared" ref="BL66:BL97" si="37">IF(BJ66&gt;0,BK66/BJ66,"")</f>
        <v>0.86328125</v>
      </c>
      <c r="BM66" s="22">
        <v>56</v>
      </c>
      <c r="BN66" s="22">
        <v>53</v>
      </c>
      <c r="BO66" s="5">
        <f t="shared" ref="BO66:BO97" si="38">IF(BM66&gt;0,BN66/BM66,"")</f>
        <v>0.9464285714285714</v>
      </c>
      <c r="BP66" s="22">
        <v>11</v>
      </c>
      <c r="BQ66" s="22">
        <v>28</v>
      </c>
      <c r="BR66" s="22">
        <v>3</v>
      </c>
      <c r="BS66" s="5">
        <f t="shared" ref="BS66:BS97" si="39">IF(BQ66&gt;0,1-BR66/BQ66,"")</f>
        <v>0.8928571428571429</v>
      </c>
      <c r="BT66" s="22">
        <v>1</v>
      </c>
      <c r="BU66" s="22">
        <v>3</v>
      </c>
      <c r="BV66" s="22">
        <v>27</v>
      </c>
      <c r="BW66" s="22">
        <v>6</v>
      </c>
      <c r="BX66" s="22">
        <v>2</v>
      </c>
      <c r="BY66" s="22">
        <v>1</v>
      </c>
      <c r="BZ66" s="22">
        <v>8</v>
      </c>
      <c r="CA66" s="22">
        <v>2</v>
      </c>
      <c r="CB66" s="22">
        <v>3</v>
      </c>
      <c r="CC66" s="22">
        <v>4</v>
      </c>
      <c r="CD66" s="22">
        <v>35</v>
      </c>
      <c r="CE66" s="22">
        <v>8</v>
      </c>
      <c r="CF66" s="5">
        <f t="shared" ref="CF66:CF97" si="40">IF(CD66&gt;0,1-CE66/CD66,"")</f>
        <v>0.77142857142857146</v>
      </c>
      <c r="CG66">
        <v>812</v>
      </c>
      <c r="CH66">
        <v>27</v>
      </c>
      <c r="CI66">
        <v>418</v>
      </c>
      <c r="CJ66">
        <v>31</v>
      </c>
      <c r="CK66">
        <v>426</v>
      </c>
      <c r="CL66">
        <v>97</v>
      </c>
      <c r="CM66" s="5">
        <v>0.92190000000000005</v>
      </c>
      <c r="CN66" s="9">
        <v>8.5242052600000007E-2</v>
      </c>
      <c r="CO66" s="10">
        <v>2.9508196721000002</v>
      </c>
      <c r="CP66" s="11">
        <f t="shared" ref="CP66:CP93" si="41">Y66-(1-CN66)</f>
        <v>-3.4602028790731154E-4</v>
      </c>
    </row>
    <row r="67" spans="1:97" x14ac:dyDescent="0.25">
      <c r="A67" s="22" t="s">
        <v>427</v>
      </c>
      <c r="B67" s="22" t="s">
        <v>428</v>
      </c>
      <c r="C67" s="28"/>
      <c r="D67" s="22" t="s">
        <v>129</v>
      </c>
      <c r="E67" s="22">
        <v>73</v>
      </c>
      <c r="F67" s="22">
        <v>185</v>
      </c>
      <c r="G67" s="22" t="s">
        <v>101</v>
      </c>
      <c r="H67" s="22" t="s">
        <v>102</v>
      </c>
      <c r="I67" s="22">
        <v>2009</v>
      </c>
      <c r="J67" s="22">
        <v>6</v>
      </c>
      <c r="K67" s="22">
        <v>171</v>
      </c>
      <c r="L67" s="22">
        <v>23</v>
      </c>
      <c r="M67" t="s">
        <v>429</v>
      </c>
      <c r="N67" t="s">
        <v>430</v>
      </c>
      <c r="O67" t="s">
        <v>297</v>
      </c>
      <c r="P67" s="23" t="s">
        <v>297</v>
      </c>
      <c r="Q67" s="22">
        <v>6</v>
      </c>
      <c r="R67" s="22">
        <v>6</v>
      </c>
      <c r="S67" s="22">
        <v>4</v>
      </c>
      <c r="T67" s="22">
        <v>2</v>
      </c>
      <c r="U67" s="22">
        <v>0</v>
      </c>
      <c r="V67" s="22">
        <v>153</v>
      </c>
      <c r="W67" s="22">
        <v>139</v>
      </c>
      <c r="X67" s="1">
        <f t="shared" si="28"/>
        <v>2.5203780567087581</v>
      </c>
      <c r="Y67" s="5">
        <f t="shared" si="29"/>
        <v>0.90849673202614378</v>
      </c>
      <c r="Z67" s="22">
        <v>0</v>
      </c>
      <c r="AA67" s="22">
        <v>0</v>
      </c>
      <c r="AB67" s="22">
        <v>0</v>
      </c>
      <c r="AC67" s="24">
        <v>333.28333333329999</v>
      </c>
      <c r="AD67" s="22">
        <v>1</v>
      </c>
      <c r="AE67" s="22">
        <v>0</v>
      </c>
      <c r="AF67" s="22">
        <v>0</v>
      </c>
      <c r="AG67">
        <v>14</v>
      </c>
      <c r="AH67">
        <v>139</v>
      </c>
      <c r="AI67">
        <v>333</v>
      </c>
      <c r="AJ67">
        <v>3</v>
      </c>
      <c r="AK67">
        <v>2</v>
      </c>
      <c r="AL67">
        <v>1</v>
      </c>
      <c r="AM67" s="11">
        <f t="shared" si="30"/>
        <v>0.90849673202614378</v>
      </c>
      <c r="AN67" s="1">
        <f t="shared" si="31"/>
        <v>2.5225225225225225</v>
      </c>
      <c r="AO67" s="25">
        <f t="shared" si="32"/>
        <v>0.5</v>
      </c>
      <c r="AP67" s="4">
        <v>0</v>
      </c>
      <c r="AQ67" s="4">
        <v>0</v>
      </c>
      <c r="AR67" s="4">
        <v>0</v>
      </c>
      <c r="AS67" s="6">
        <v>0</v>
      </c>
      <c r="AT67" s="1">
        <f t="shared" si="33"/>
        <v>0</v>
      </c>
      <c r="AU67" s="11">
        <f t="shared" si="34"/>
        <v>0</v>
      </c>
      <c r="AV67">
        <v>0.60000000000000009</v>
      </c>
      <c r="AW67" s="6">
        <v>17</v>
      </c>
      <c r="AX67" s="7">
        <v>5.5E-2</v>
      </c>
      <c r="AY67">
        <v>5.6</v>
      </c>
      <c r="AZ67" s="24">
        <v>-0.30000000000000004</v>
      </c>
      <c r="BA67" s="24">
        <v>0.2</v>
      </c>
      <c r="BB67" s="24">
        <v>0</v>
      </c>
      <c r="BC67" s="24">
        <v>-0.2</v>
      </c>
      <c r="BD67" s="3">
        <f t="shared" si="35"/>
        <v>-0.21006634637382748</v>
      </c>
      <c r="BE67" s="26">
        <v>0.8</v>
      </c>
      <c r="BF67" s="27">
        <v>1.72</v>
      </c>
      <c r="BG67" s="22">
        <v>133</v>
      </c>
      <c r="BH67" s="22">
        <v>120</v>
      </c>
      <c r="BI67" s="5">
        <f t="shared" si="36"/>
        <v>0.90225563909774431</v>
      </c>
      <c r="BJ67" s="22">
        <v>18</v>
      </c>
      <c r="BK67" s="22">
        <v>17</v>
      </c>
      <c r="BL67" s="5">
        <f t="shared" si="37"/>
        <v>0.94444444444444442</v>
      </c>
      <c r="BM67" s="22">
        <v>2</v>
      </c>
      <c r="BN67" s="22">
        <v>2</v>
      </c>
      <c r="BO67" s="5">
        <f t="shared" si="38"/>
        <v>1</v>
      </c>
      <c r="BP67" s="22">
        <v>2</v>
      </c>
      <c r="BQ67" s="22">
        <v>1</v>
      </c>
      <c r="BR67" s="22">
        <v>0</v>
      </c>
      <c r="BS67" s="5">
        <f t="shared" si="39"/>
        <v>1</v>
      </c>
      <c r="BT67"/>
      <c r="BU67"/>
      <c r="BV67"/>
      <c r="BW67"/>
      <c r="BX67"/>
      <c r="BY67"/>
      <c r="BZ67"/>
      <c r="CA67"/>
      <c r="CB67"/>
      <c r="CC67"/>
      <c r="CD67"/>
      <c r="CE67"/>
      <c r="CF67" s="5" t="str">
        <f t="shared" si="40"/>
        <v/>
      </c>
      <c r="CG67">
        <v>66</v>
      </c>
      <c r="CH67">
        <v>5</v>
      </c>
      <c r="CI67">
        <v>34</v>
      </c>
      <c r="CJ67">
        <v>3</v>
      </c>
      <c r="CK67">
        <v>38</v>
      </c>
      <c r="CL67">
        <v>6</v>
      </c>
      <c r="CM67" s="5">
        <v>0.91110000000000002</v>
      </c>
      <c r="CN67" s="9">
        <v>8.2040046000000005E-2</v>
      </c>
      <c r="CO67" s="10">
        <v>2.5</v>
      </c>
      <c r="CP67" s="11">
        <f t="shared" si="41"/>
        <v>-9.463221973856184E-3</v>
      </c>
    </row>
    <row r="68" spans="1:97" x14ac:dyDescent="0.25">
      <c r="A68" s="22" t="s">
        <v>431</v>
      </c>
      <c r="B68" s="22" t="s">
        <v>432</v>
      </c>
      <c r="C68" s="28"/>
      <c r="D68" s="22" t="s">
        <v>385</v>
      </c>
      <c r="E68" s="22">
        <v>75</v>
      </c>
      <c r="F68" s="22">
        <v>218</v>
      </c>
      <c r="G68" s="22" t="s">
        <v>101</v>
      </c>
      <c r="H68" s="28"/>
      <c r="I68" s="22">
        <v>2005</v>
      </c>
      <c r="J68" s="22">
        <v>2</v>
      </c>
      <c r="K68" s="22">
        <v>41</v>
      </c>
      <c r="L68" s="22">
        <v>27</v>
      </c>
      <c r="M68" t="s">
        <v>433</v>
      </c>
      <c r="N68" t="s">
        <v>434</v>
      </c>
      <c r="O68" t="s">
        <v>312</v>
      </c>
      <c r="P68" s="23" t="s">
        <v>312</v>
      </c>
      <c r="Q68" s="22">
        <v>50</v>
      </c>
      <c r="R68" s="22">
        <v>46</v>
      </c>
      <c r="S68" s="22">
        <v>22</v>
      </c>
      <c r="T68" s="22">
        <v>16</v>
      </c>
      <c r="U68" s="22">
        <v>8</v>
      </c>
      <c r="V68" s="22">
        <v>1353</v>
      </c>
      <c r="W68" s="22">
        <v>1245</v>
      </c>
      <c r="X68" s="1">
        <f t="shared" si="28"/>
        <v>2.2834187853480628</v>
      </c>
      <c r="Y68" s="5">
        <f t="shared" si="29"/>
        <v>0.92017738359201773</v>
      </c>
      <c r="Z68" s="22">
        <v>0</v>
      </c>
      <c r="AA68" s="22">
        <v>0</v>
      </c>
      <c r="AB68" s="22">
        <v>2</v>
      </c>
      <c r="AC68" s="24">
        <v>2837.85</v>
      </c>
      <c r="AD68" s="22">
        <v>5</v>
      </c>
      <c r="AE68" s="22">
        <v>0</v>
      </c>
      <c r="AF68" s="22">
        <v>0</v>
      </c>
      <c r="AG68">
        <v>106</v>
      </c>
      <c r="AH68">
        <v>1202</v>
      </c>
      <c r="AI68">
        <v>2736</v>
      </c>
      <c r="AJ68">
        <v>23</v>
      </c>
      <c r="AK68">
        <v>5</v>
      </c>
      <c r="AL68">
        <v>2</v>
      </c>
      <c r="AM68" s="11">
        <f t="shared" si="30"/>
        <v>0.91896024464831805</v>
      </c>
      <c r="AN68" s="1">
        <f t="shared" si="31"/>
        <v>2.3245614035087718</v>
      </c>
      <c r="AO68" s="25">
        <f t="shared" si="32"/>
        <v>0.5</v>
      </c>
      <c r="AP68" s="4">
        <v>4</v>
      </c>
      <c r="AQ68" s="4">
        <v>2</v>
      </c>
      <c r="AR68" s="4">
        <v>43</v>
      </c>
      <c r="AS68" s="6">
        <v>102</v>
      </c>
      <c r="AT68" s="1">
        <f t="shared" si="33"/>
        <v>1.1764705882352942</v>
      </c>
      <c r="AU68" s="11">
        <f t="shared" si="34"/>
        <v>0.9555555555555556</v>
      </c>
      <c r="AV68">
        <v>3.9</v>
      </c>
      <c r="AW68" s="6">
        <v>186</v>
      </c>
      <c r="AX68" s="7">
        <v>3.9</v>
      </c>
      <c r="AY68">
        <v>47.3</v>
      </c>
      <c r="AZ68" s="24">
        <v>14.4</v>
      </c>
      <c r="BA68" s="24">
        <v>0.1</v>
      </c>
      <c r="BB68" s="24">
        <v>-2.4</v>
      </c>
      <c r="BC68" s="24">
        <v>12.1</v>
      </c>
      <c r="BD68" s="3">
        <f t="shared" si="35"/>
        <v>4.9723404255319155</v>
      </c>
      <c r="BE68" s="26">
        <v>9</v>
      </c>
      <c r="BF68" s="27">
        <v>12.55</v>
      </c>
      <c r="BG68" s="22">
        <v>1048</v>
      </c>
      <c r="BH68" s="22">
        <v>971</v>
      </c>
      <c r="BI68" s="5">
        <f t="shared" si="36"/>
        <v>0.92652671755725191</v>
      </c>
      <c r="BJ68" s="22">
        <v>264</v>
      </c>
      <c r="BK68" s="22">
        <v>233</v>
      </c>
      <c r="BL68" s="5">
        <f t="shared" si="37"/>
        <v>0.88257575757575757</v>
      </c>
      <c r="BM68" s="22">
        <v>41</v>
      </c>
      <c r="BN68" s="22">
        <v>41</v>
      </c>
      <c r="BO68" s="5">
        <f t="shared" si="38"/>
        <v>1</v>
      </c>
      <c r="BP68" s="22">
        <v>15</v>
      </c>
      <c r="BQ68" s="22">
        <v>32</v>
      </c>
      <c r="BR68" s="22">
        <v>3</v>
      </c>
      <c r="BS68" s="5">
        <f t="shared" si="39"/>
        <v>0.90625</v>
      </c>
      <c r="BT68" s="22">
        <v>2</v>
      </c>
      <c r="BU68" s="22">
        <v>1</v>
      </c>
      <c r="BV68" s="22">
        <v>8</v>
      </c>
      <c r="BW68" s="22">
        <v>3</v>
      </c>
      <c r="BX68" s="22">
        <v>2</v>
      </c>
      <c r="BY68" s="22">
        <v>4</v>
      </c>
      <c r="BZ68" s="22">
        <v>23</v>
      </c>
      <c r="CA68" s="22">
        <v>9</v>
      </c>
      <c r="CB68" s="22">
        <v>4</v>
      </c>
      <c r="CC68" s="22">
        <v>5</v>
      </c>
      <c r="CD68" s="22">
        <v>31</v>
      </c>
      <c r="CE68" s="22">
        <v>12</v>
      </c>
      <c r="CF68" s="5">
        <f t="shared" si="40"/>
        <v>0.61290322580645162</v>
      </c>
      <c r="CG68">
        <v>554</v>
      </c>
      <c r="CH68">
        <v>16</v>
      </c>
      <c r="CI68">
        <v>358</v>
      </c>
      <c r="CJ68">
        <v>25</v>
      </c>
      <c r="CK68">
        <v>333</v>
      </c>
      <c r="CL68">
        <v>67</v>
      </c>
      <c r="CM68" s="5">
        <v>0.92930000000000001</v>
      </c>
      <c r="CN68" s="9">
        <v>8.5563360399999996E-2</v>
      </c>
      <c r="CO68" s="10">
        <v>2.5</v>
      </c>
      <c r="CP68" s="11">
        <f t="shared" si="41"/>
        <v>5.7407439920177383E-3</v>
      </c>
    </row>
    <row r="69" spans="1:97" x14ac:dyDescent="0.25">
      <c r="A69" s="22" t="s">
        <v>435</v>
      </c>
      <c r="B69" s="22" t="s">
        <v>436</v>
      </c>
      <c r="C69" s="22" t="s">
        <v>216</v>
      </c>
      <c r="D69" s="22" t="s">
        <v>100</v>
      </c>
      <c r="E69" s="22">
        <v>73</v>
      </c>
      <c r="F69" s="22">
        <v>210</v>
      </c>
      <c r="G69" s="22" t="s">
        <v>101</v>
      </c>
      <c r="H69" s="28"/>
      <c r="I69" s="22">
        <v>2004</v>
      </c>
      <c r="J69" s="22">
        <v>2</v>
      </c>
      <c r="K69" s="22">
        <v>38</v>
      </c>
      <c r="L69" s="22">
        <v>28</v>
      </c>
      <c r="M69" t="s">
        <v>437</v>
      </c>
      <c r="N69" t="s">
        <v>438</v>
      </c>
      <c r="O69" t="s">
        <v>272</v>
      </c>
      <c r="P69" s="23" t="s">
        <v>272</v>
      </c>
      <c r="Q69" s="22">
        <v>12</v>
      </c>
      <c r="R69" s="22">
        <v>9</v>
      </c>
      <c r="S69" s="22">
        <v>3</v>
      </c>
      <c r="T69" s="22">
        <v>6</v>
      </c>
      <c r="U69" s="22">
        <v>1</v>
      </c>
      <c r="V69" s="22">
        <v>294</v>
      </c>
      <c r="W69" s="22">
        <v>259</v>
      </c>
      <c r="X69" s="1">
        <f t="shared" si="28"/>
        <v>3.2458332259977456</v>
      </c>
      <c r="Y69" s="5">
        <f t="shared" si="29"/>
        <v>0.88095238095238093</v>
      </c>
      <c r="Z69" s="22">
        <v>0</v>
      </c>
      <c r="AA69" s="22">
        <v>0</v>
      </c>
      <c r="AB69" s="22">
        <v>0</v>
      </c>
      <c r="AC69" s="24">
        <v>646.98333333330004</v>
      </c>
      <c r="AD69" s="22">
        <v>0</v>
      </c>
      <c r="AE69" s="22">
        <v>0</v>
      </c>
      <c r="AF69" s="22">
        <v>0</v>
      </c>
      <c r="AG69">
        <v>29</v>
      </c>
      <c r="AH69">
        <v>215</v>
      </c>
      <c r="AI69">
        <v>485</v>
      </c>
      <c r="AJ69">
        <v>1</v>
      </c>
      <c r="AK69">
        <v>2</v>
      </c>
      <c r="AL69">
        <v>0</v>
      </c>
      <c r="AM69" s="11">
        <f t="shared" si="30"/>
        <v>0.88114754098360659</v>
      </c>
      <c r="AN69" s="1">
        <f t="shared" si="31"/>
        <v>3.5876288659793816</v>
      </c>
      <c r="AO69" s="25">
        <f t="shared" si="32"/>
        <v>0.1111111111111111</v>
      </c>
      <c r="AP69" s="4">
        <v>3</v>
      </c>
      <c r="AQ69" s="4">
        <v>6</v>
      </c>
      <c r="AR69" s="4">
        <v>44</v>
      </c>
      <c r="AS69" s="6">
        <v>162</v>
      </c>
      <c r="AT69" s="1">
        <f t="shared" si="33"/>
        <v>2.2222222222222223</v>
      </c>
      <c r="AU69" s="11">
        <f t="shared" si="34"/>
        <v>0.88</v>
      </c>
      <c r="AV69">
        <v>0.95</v>
      </c>
      <c r="AW69" s="6">
        <v>186</v>
      </c>
      <c r="AX69" s="7">
        <v>0.95</v>
      </c>
      <c r="AY69">
        <v>10.8</v>
      </c>
      <c r="AZ69" s="24">
        <v>-6.9</v>
      </c>
      <c r="BA69" s="24">
        <v>0.2</v>
      </c>
      <c r="BB69" s="24">
        <v>-0.7</v>
      </c>
      <c r="BC69" s="24">
        <v>-7.4</v>
      </c>
      <c r="BD69" s="3">
        <f t="shared" si="35"/>
        <v>-8.2510638297872347</v>
      </c>
      <c r="BE69" s="26">
        <v>0.60000000000000009</v>
      </c>
      <c r="BF69" s="27">
        <v>-8.02</v>
      </c>
      <c r="BG69" s="22">
        <v>240</v>
      </c>
      <c r="BH69" s="22">
        <v>214</v>
      </c>
      <c r="BI69" s="5">
        <f t="shared" si="36"/>
        <v>0.89166666666666672</v>
      </c>
      <c r="BJ69" s="22">
        <v>49</v>
      </c>
      <c r="BK69" s="22">
        <v>40</v>
      </c>
      <c r="BL69" s="5">
        <f t="shared" si="37"/>
        <v>0.81632653061224492</v>
      </c>
      <c r="BM69" s="22">
        <v>5</v>
      </c>
      <c r="BN69" s="22">
        <v>5</v>
      </c>
      <c r="BO69" s="5">
        <f t="shared" si="38"/>
        <v>1</v>
      </c>
      <c r="BP69" s="22">
        <v>3</v>
      </c>
      <c r="BQ69" s="22">
        <v>4</v>
      </c>
      <c r="BR69" s="22">
        <v>0</v>
      </c>
      <c r="BS69" s="5">
        <f t="shared" si="39"/>
        <v>1</v>
      </c>
      <c r="BT69" s="22">
        <v>1</v>
      </c>
      <c r="BU69" s="22">
        <v>1</v>
      </c>
      <c r="BV69" s="22">
        <v>4</v>
      </c>
      <c r="BW69" s="22">
        <v>2</v>
      </c>
      <c r="BX69" s="22">
        <v>0</v>
      </c>
      <c r="BY69" s="22">
        <v>0</v>
      </c>
      <c r="BZ69" s="22">
        <v>0</v>
      </c>
      <c r="CA69" s="22">
        <v>0</v>
      </c>
      <c r="CB69" s="22">
        <v>1</v>
      </c>
      <c r="CC69" s="22">
        <v>1</v>
      </c>
      <c r="CD69" s="22">
        <v>4</v>
      </c>
      <c r="CE69" s="22">
        <v>2</v>
      </c>
      <c r="CF69" s="5">
        <f t="shared" si="40"/>
        <v>0.5</v>
      </c>
      <c r="CG69">
        <v>124</v>
      </c>
      <c r="CH69">
        <v>4</v>
      </c>
      <c r="CI69">
        <v>62</v>
      </c>
      <c r="CJ69">
        <v>9</v>
      </c>
      <c r="CK69">
        <v>73</v>
      </c>
      <c r="CL69">
        <v>22</v>
      </c>
      <c r="CM69" s="5">
        <v>0.89750000000000008</v>
      </c>
      <c r="CN69" s="9">
        <v>8.4055798000000001E-2</v>
      </c>
      <c r="CO69" s="10">
        <v>3.25</v>
      </c>
      <c r="CP69" s="11">
        <f t="shared" si="41"/>
        <v>-3.4991821047619109E-2</v>
      </c>
      <c r="CQ69" s="29">
        <v>2</v>
      </c>
      <c r="CR69" s="29" t="s">
        <v>153</v>
      </c>
      <c r="CS69">
        <v>23</v>
      </c>
    </row>
    <row r="70" spans="1:97" x14ac:dyDescent="0.25">
      <c r="A70" s="22" t="s">
        <v>439</v>
      </c>
      <c r="B70" s="22" t="s">
        <v>440</v>
      </c>
      <c r="C70" s="22" t="s">
        <v>99</v>
      </c>
      <c r="D70" s="22" t="s">
        <v>100</v>
      </c>
      <c r="E70" s="22">
        <v>73</v>
      </c>
      <c r="F70" s="22">
        <v>200</v>
      </c>
      <c r="G70" s="22" t="s">
        <v>101</v>
      </c>
      <c r="H70" s="22" t="s">
        <v>102</v>
      </c>
      <c r="I70" s="22">
        <v>2010</v>
      </c>
      <c r="J70" s="22">
        <v>2</v>
      </c>
      <c r="K70" s="22">
        <v>49</v>
      </c>
      <c r="L70" s="22">
        <v>22</v>
      </c>
      <c r="M70" t="s">
        <v>441</v>
      </c>
      <c r="N70" t="s">
        <v>442</v>
      </c>
      <c r="O70" t="s">
        <v>145</v>
      </c>
      <c r="P70" s="23" t="s">
        <v>145</v>
      </c>
      <c r="Q70" s="22">
        <v>16</v>
      </c>
      <c r="R70" s="22">
        <v>13</v>
      </c>
      <c r="S70" s="22">
        <v>6</v>
      </c>
      <c r="T70" s="22">
        <v>7</v>
      </c>
      <c r="U70" s="22">
        <v>3</v>
      </c>
      <c r="V70" s="22">
        <v>511</v>
      </c>
      <c r="W70" s="22">
        <v>476</v>
      </c>
      <c r="X70" s="1">
        <f t="shared" si="28"/>
        <v>2.3461065802703605</v>
      </c>
      <c r="Y70" s="5">
        <f t="shared" si="29"/>
        <v>0.93150684931506844</v>
      </c>
      <c r="Z70" s="22">
        <v>0</v>
      </c>
      <c r="AA70" s="22">
        <v>0</v>
      </c>
      <c r="AB70" s="22">
        <v>0</v>
      </c>
      <c r="AC70" s="24">
        <v>895.1</v>
      </c>
      <c r="AD70" s="22">
        <v>0</v>
      </c>
      <c r="AE70" s="22">
        <v>0</v>
      </c>
      <c r="AF70" s="22">
        <v>0</v>
      </c>
      <c r="AG70">
        <v>31</v>
      </c>
      <c r="AH70">
        <v>411</v>
      </c>
      <c r="AI70">
        <v>743</v>
      </c>
      <c r="AJ70">
        <v>9</v>
      </c>
      <c r="AK70">
        <v>1</v>
      </c>
      <c r="AL70">
        <v>1</v>
      </c>
      <c r="AM70" s="11">
        <f t="shared" si="30"/>
        <v>0.92986425339366519</v>
      </c>
      <c r="AN70" s="1">
        <f t="shared" si="31"/>
        <v>2.5033647375504708</v>
      </c>
      <c r="AO70" s="25">
        <f t="shared" si="32"/>
        <v>0.69230769230769229</v>
      </c>
      <c r="AP70" s="4">
        <v>3</v>
      </c>
      <c r="AQ70" s="4">
        <v>4</v>
      </c>
      <c r="AR70" s="4">
        <v>65</v>
      </c>
      <c r="AS70" s="6">
        <v>152</v>
      </c>
      <c r="AT70" s="1">
        <f t="shared" si="33"/>
        <v>1.5789473684210527</v>
      </c>
      <c r="AU70" s="11">
        <f t="shared" si="34"/>
        <v>0.94202898550724634</v>
      </c>
      <c r="AV70">
        <v>0.87</v>
      </c>
      <c r="AW70" s="6">
        <v>62</v>
      </c>
      <c r="AX70" s="7">
        <v>0.28999999999999998</v>
      </c>
      <c r="AY70">
        <v>14.9</v>
      </c>
      <c r="AZ70" s="24">
        <v>9.1</v>
      </c>
      <c r="BA70" s="24">
        <v>-0.60000000000000009</v>
      </c>
      <c r="BB70" s="24">
        <v>-0.1</v>
      </c>
      <c r="BC70" s="24">
        <v>8.3000000000000007</v>
      </c>
      <c r="BD70" s="3">
        <f t="shared" si="35"/>
        <v>8.0730496453900713</v>
      </c>
      <c r="BE70" s="26">
        <v>4.0999999999999996</v>
      </c>
      <c r="BF70" s="27">
        <v>8.06</v>
      </c>
      <c r="BG70" s="22">
        <v>419</v>
      </c>
      <c r="BH70" s="22">
        <v>396</v>
      </c>
      <c r="BI70" s="5">
        <f t="shared" si="36"/>
        <v>0.94510739856801906</v>
      </c>
      <c r="BJ70" s="22">
        <v>80</v>
      </c>
      <c r="BK70" s="22">
        <v>68</v>
      </c>
      <c r="BL70" s="5">
        <f t="shared" si="37"/>
        <v>0.85</v>
      </c>
      <c r="BM70" s="22">
        <v>12</v>
      </c>
      <c r="BN70" s="22">
        <v>12</v>
      </c>
      <c r="BO70" s="5">
        <f t="shared" si="38"/>
        <v>1</v>
      </c>
      <c r="BP70" s="22">
        <v>6</v>
      </c>
      <c r="BQ70" s="22">
        <v>16</v>
      </c>
      <c r="BR70" s="22">
        <v>2</v>
      </c>
      <c r="BS70" s="5">
        <f t="shared" si="39"/>
        <v>0.875</v>
      </c>
      <c r="BT70" s="22">
        <v>1</v>
      </c>
      <c r="BU70" s="22">
        <v>0</v>
      </c>
      <c r="BV70" s="22">
        <v>2</v>
      </c>
      <c r="BW70" s="22">
        <v>0</v>
      </c>
      <c r="BX70" s="22">
        <v>1</v>
      </c>
      <c r="BY70" s="22">
        <v>1</v>
      </c>
      <c r="BZ70" s="22">
        <v>11</v>
      </c>
      <c r="CA70" s="22">
        <v>4</v>
      </c>
      <c r="CB70" s="22">
        <v>2</v>
      </c>
      <c r="CC70" s="22">
        <v>1</v>
      </c>
      <c r="CD70" s="22">
        <v>13</v>
      </c>
      <c r="CE70" s="22">
        <v>4</v>
      </c>
      <c r="CF70" s="5">
        <f t="shared" si="40"/>
        <v>0.69230769230769229</v>
      </c>
      <c r="CG70">
        <v>231</v>
      </c>
      <c r="CH70">
        <v>8</v>
      </c>
      <c r="CI70">
        <v>121</v>
      </c>
      <c r="CJ70">
        <v>8</v>
      </c>
      <c r="CK70">
        <v>124</v>
      </c>
      <c r="CL70">
        <v>19</v>
      </c>
      <c r="CM70" s="5">
        <v>0.93570000000000009</v>
      </c>
      <c r="CN70" s="9">
        <v>8.1708017500000008E-2</v>
      </c>
      <c r="CO70" s="10">
        <v>2.3846153846</v>
      </c>
      <c r="CP70" s="11">
        <f t="shared" si="41"/>
        <v>1.3214866815068449E-2</v>
      </c>
    </row>
    <row r="71" spans="1:97" x14ac:dyDescent="0.25">
      <c r="A71" s="22" t="s">
        <v>443</v>
      </c>
      <c r="B71" s="22" t="s">
        <v>162</v>
      </c>
      <c r="C71" s="22" t="s">
        <v>135</v>
      </c>
      <c r="D71" s="22" t="s">
        <v>100</v>
      </c>
      <c r="E71" s="22">
        <v>74</v>
      </c>
      <c r="F71" s="22">
        <v>199</v>
      </c>
      <c r="G71" s="22" t="s">
        <v>101</v>
      </c>
      <c r="H71" s="28"/>
      <c r="I71" s="22">
        <v>2008</v>
      </c>
      <c r="J71" s="22">
        <v>5</v>
      </c>
      <c r="K71" s="22">
        <v>126</v>
      </c>
      <c r="L71" s="22">
        <v>24</v>
      </c>
      <c r="M71" t="s">
        <v>444</v>
      </c>
      <c r="N71" t="s">
        <v>445</v>
      </c>
      <c r="O71" t="s">
        <v>289</v>
      </c>
      <c r="P71" s="23" t="s">
        <v>289</v>
      </c>
      <c r="Q71" s="22">
        <v>1</v>
      </c>
      <c r="R71" s="22">
        <v>1</v>
      </c>
      <c r="S71" s="22">
        <v>0</v>
      </c>
      <c r="T71" s="22">
        <v>0</v>
      </c>
      <c r="U71" s="22">
        <v>1</v>
      </c>
      <c r="V71" s="22">
        <v>26</v>
      </c>
      <c r="W71" s="22">
        <v>23</v>
      </c>
      <c r="X71" s="1">
        <f t="shared" si="28"/>
        <v>2.7692307692307692</v>
      </c>
      <c r="Y71" s="5">
        <f t="shared" si="29"/>
        <v>0.88461538461538458</v>
      </c>
      <c r="Z71" s="22">
        <v>0</v>
      </c>
      <c r="AA71" s="22">
        <v>0</v>
      </c>
      <c r="AB71" s="22">
        <v>0</v>
      </c>
      <c r="AC71" s="24">
        <v>65</v>
      </c>
      <c r="AD71" s="22">
        <v>0</v>
      </c>
      <c r="AE71" s="22">
        <v>0</v>
      </c>
      <c r="AF71" s="22">
        <v>0</v>
      </c>
      <c r="AG71">
        <v>3</v>
      </c>
      <c r="AH71">
        <v>23</v>
      </c>
      <c r="AI71">
        <v>65</v>
      </c>
      <c r="AJ71">
        <v>0</v>
      </c>
      <c r="AK71">
        <v>0</v>
      </c>
      <c r="AL71">
        <v>0</v>
      </c>
      <c r="AM71" s="11">
        <f t="shared" si="30"/>
        <v>0.88461538461538458</v>
      </c>
      <c r="AN71" s="1">
        <f t="shared" si="31"/>
        <v>2.7692307692307692</v>
      </c>
      <c r="AO71" s="25">
        <f t="shared" si="32"/>
        <v>0</v>
      </c>
      <c r="AP71" s="4">
        <v>0</v>
      </c>
      <c r="AQ71" s="4">
        <v>0</v>
      </c>
      <c r="AR71" s="4">
        <v>0</v>
      </c>
      <c r="AS71" s="6">
        <v>0</v>
      </c>
      <c r="AT71" s="1">
        <f t="shared" si="33"/>
        <v>0</v>
      </c>
      <c r="AU71" s="11">
        <f t="shared" si="34"/>
        <v>0</v>
      </c>
      <c r="AV71">
        <v>0.65</v>
      </c>
      <c r="AW71" s="6">
        <v>5</v>
      </c>
      <c r="AX71" s="7">
        <v>1.7000000000000001E-2</v>
      </c>
      <c r="AY71">
        <v>1.1000000000000001</v>
      </c>
      <c r="AZ71" s="24">
        <v>-0.5</v>
      </c>
      <c r="BA71" s="24">
        <v>0.1</v>
      </c>
      <c r="BB71" s="24">
        <v>-0.1</v>
      </c>
      <c r="BC71" s="24">
        <v>-0.60000000000000009</v>
      </c>
      <c r="BD71" s="3">
        <f t="shared" si="35"/>
        <v>-0.60471288034774662</v>
      </c>
      <c r="BE71" s="26">
        <v>0.1</v>
      </c>
      <c r="BF71" s="27">
        <v>-0.36</v>
      </c>
      <c r="BG71" s="22">
        <v>22</v>
      </c>
      <c r="BH71" s="22">
        <v>20</v>
      </c>
      <c r="BI71" s="5">
        <f t="shared" si="36"/>
        <v>0.90909090909090906</v>
      </c>
      <c r="BJ71" s="22">
        <v>3</v>
      </c>
      <c r="BK71" s="22">
        <v>3</v>
      </c>
      <c r="BL71" s="5">
        <f t="shared" si="37"/>
        <v>1</v>
      </c>
      <c r="BM71" s="22">
        <v>1</v>
      </c>
      <c r="BN71" s="22">
        <v>0</v>
      </c>
      <c r="BO71" s="5">
        <f t="shared" si="38"/>
        <v>0</v>
      </c>
      <c r="BP71" s="22">
        <v>1</v>
      </c>
      <c r="BQ71" s="22">
        <v>3</v>
      </c>
      <c r="BR71" s="22">
        <v>0</v>
      </c>
      <c r="BS71" s="5">
        <f t="shared" si="39"/>
        <v>1</v>
      </c>
      <c r="BT71" s="22">
        <v>0</v>
      </c>
      <c r="BU71" s="22">
        <v>0</v>
      </c>
      <c r="BV71" s="22">
        <v>0</v>
      </c>
      <c r="BW71" s="22">
        <v>0</v>
      </c>
      <c r="BX71" s="22">
        <v>0</v>
      </c>
      <c r="BY71" s="22">
        <v>1</v>
      </c>
      <c r="BZ71" s="22">
        <v>3</v>
      </c>
      <c r="CA71" s="22">
        <v>1</v>
      </c>
      <c r="CB71" s="22">
        <v>0</v>
      </c>
      <c r="CC71" s="22">
        <v>1</v>
      </c>
      <c r="CD71" s="22">
        <v>3</v>
      </c>
      <c r="CE71" s="22">
        <v>1</v>
      </c>
      <c r="CF71" s="5">
        <f t="shared" si="40"/>
        <v>0.66666666666666674</v>
      </c>
      <c r="CG71">
        <v>9</v>
      </c>
      <c r="CH71">
        <v>0</v>
      </c>
      <c r="CI71">
        <v>6</v>
      </c>
      <c r="CJ71">
        <v>1</v>
      </c>
      <c r="CK71">
        <v>8</v>
      </c>
      <c r="CL71">
        <v>2</v>
      </c>
      <c r="CM71" s="5">
        <v>0.91760000000000008</v>
      </c>
      <c r="CN71" s="9">
        <v>7.5252525299999998E-2</v>
      </c>
      <c r="CO71" s="10">
        <v>3</v>
      </c>
      <c r="CP71" s="11">
        <f t="shared" si="41"/>
        <v>-4.0132090084615379E-2</v>
      </c>
    </row>
    <row r="72" spans="1:97" x14ac:dyDescent="0.25">
      <c r="A72" s="22" t="s">
        <v>446</v>
      </c>
      <c r="B72" s="22" t="s">
        <v>447</v>
      </c>
      <c r="C72" s="22" t="s">
        <v>167</v>
      </c>
      <c r="D72" s="22" t="s">
        <v>100</v>
      </c>
      <c r="E72" s="22">
        <v>75</v>
      </c>
      <c r="F72" s="22">
        <v>216</v>
      </c>
      <c r="G72" s="22" t="s">
        <v>101</v>
      </c>
      <c r="H72" s="28"/>
      <c r="I72" s="22">
        <v>2005</v>
      </c>
      <c r="J72" s="22">
        <v>1</v>
      </c>
      <c r="K72" s="22">
        <v>5</v>
      </c>
      <c r="L72" s="22">
        <v>27</v>
      </c>
      <c r="M72" t="s">
        <v>448</v>
      </c>
      <c r="N72" t="s">
        <v>449</v>
      </c>
      <c r="O72" t="s">
        <v>450</v>
      </c>
      <c r="P72" s="23" t="s">
        <v>450</v>
      </c>
      <c r="Q72" s="22">
        <v>66</v>
      </c>
      <c r="R72" s="22">
        <v>66</v>
      </c>
      <c r="S72" s="22">
        <v>44</v>
      </c>
      <c r="T72" s="22">
        <v>16</v>
      </c>
      <c r="U72" s="22">
        <v>6</v>
      </c>
      <c r="V72" s="22">
        <v>1953</v>
      </c>
      <c r="W72" s="22">
        <v>1823</v>
      </c>
      <c r="X72" s="1">
        <f t="shared" si="28"/>
        <v>1.961499289585193</v>
      </c>
      <c r="Y72" s="5">
        <f t="shared" si="29"/>
        <v>0.93343573988735284</v>
      </c>
      <c r="Z72" s="22">
        <v>0</v>
      </c>
      <c r="AA72" s="22">
        <v>1</v>
      </c>
      <c r="AB72" s="22">
        <v>4</v>
      </c>
      <c r="AC72" s="24">
        <v>3976.55</v>
      </c>
      <c r="AD72" s="22">
        <v>9</v>
      </c>
      <c r="AE72" s="22">
        <v>0</v>
      </c>
      <c r="AF72" s="22">
        <v>0</v>
      </c>
      <c r="AG72">
        <v>130</v>
      </c>
      <c r="AH72">
        <v>1823</v>
      </c>
      <c r="AI72">
        <v>3977</v>
      </c>
      <c r="AJ72">
        <v>43</v>
      </c>
      <c r="AK72">
        <v>6</v>
      </c>
      <c r="AL72">
        <v>1</v>
      </c>
      <c r="AM72" s="11">
        <f t="shared" si="30"/>
        <v>0.93343573988735284</v>
      </c>
      <c r="AN72" s="1">
        <f t="shared" si="31"/>
        <v>1.9612773447322103</v>
      </c>
      <c r="AO72" s="25">
        <f t="shared" si="32"/>
        <v>0.65151515151515149</v>
      </c>
      <c r="AP72" s="4">
        <v>0</v>
      </c>
      <c r="AQ72" s="4">
        <v>0</v>
      </c>
      <c r="AR72" s="4">
        <v>0</v>
      </c>
      <c r="AS72" s="6">
        <v>0</v>
      </c>
      <c r="AT72" s="1">
        <f t="shared" si="33"/>
        <v>0</v>
      </c>
      <c r="AU72" s="11">
        <f t="shared" si="34"/>
        <v>0</v>
      </c>
      <c r="AV72">
        <v>6.5</v>
      </c>
      <c r="AW72" s="6">
        <v>186</v>
      </c>
      <c r="AX72" s="7">
        <v>6.5</v>
      </c>
      <c r="AY72">
        <v>66.3</v>
      </c>
      <c r="AZ72" s="24">
        <v>39.700000000000003</v>
      </c>
      <c r="BA72" s="24">
        <v>-0.1</v>
      </c>
      <c r="BB72" s="24">
        <v>2.2999999999999998</v>
      </c>
      <c r="BC72" s="24">
        <v>42</v>
      </c>
      <c r="BD72" s="3">
        <f t="shared" si="35"/>
        <v>29.340425531914896</v>
      </c>
      <c r="BE72" s="26">
        <v>16.2</v>
      </c>
      <c r="BF72" s="27">
        <v>36.51</v>
      </c>
      <c r="BG72" s="22">
        <v>1624</v>
      </c>
      <c r="BH72" s="22">
        <v>1530</v>
      </c>
      <c r="BI72" s="5">
        <f t="shared" si="36"/>
        <v>0.94211822660098521</v>
      </c>
      <c r="BJ72" s="22">
        <v>277</v>
      </c>
      <c r="BK72" s="22">
        <v>244</v>
      </c>
      <c r="BL72" s="5">
        <f t="shared" si="37"/>
        <v>0.88086642599277976</v>
      </c>
      <c r="BM72" s="22">
        <v>52</v>
      </c>
      <c r="BN72" s="22">
        <v>49</v>
      </c>
      <c r="BO72" s="5">
        <f t="shared" si="38"/>
        <v>0.94230769230769229</v>
      </c>
      <c r="BP72" s="22">
        <v>16</v>
      </c>
      <c r="BQ72" s="22">
        <v>28</v>
      </c>
      <c r="BR72" s="22">
        <v>4</v>
      </c>
      <c r="BS72" s="5">
        <f t="shared" si="39"/>
        <v>0.85714285714285721</v>
      </c>
      <c r="BT72" s="22">
        <v>1</v>
      </c>
      <c r="BU72" s="22">
        <v>2</v>
      </c>
      <c r="BV72" s="22">
        <v>13</v>
      </c>
      <c r="BW72" s="22">
        <v>4</v>
      </c>
      <c r="BX72" s="22">
        <v>3</v>
      </c>
      <c r="BY72" s="22">
        <v>0</v>
      </c>
      <c r="BZ72" s="22">
        <v>9</v>
      </c>
      <c r="CA72" s="22">
        <v>0</v>
      </c>
      <c r="CB72" s="22">
        <v>4</v>
      </c>
      <c r="CC72" s="22">
        <v>2</v>
      </c>
      <c r="CD72" s="22">
        <v>22</v>
      </c>
      <c r="CE72" s="22">
        <v>4</v>
      </c>
      <c r="CF72" s="5">
        <f t="shared" si="40"/>
        <v>0.81818181818181812</v>
      </c>
      <c r="CG72">
        <v>895</v>
      </c>
      <c r="CH72">
        <v>22</v>
      </c>
      <c r="CI72">
        <v>475</v>
      </c>
      <c r="CJ72">
        <v>29</v>
      </c>
      <c r="CK72">
        <v>452</v>
      </c>
      <c r="CL72">
        <v>79</v>
      </c>
      <c r="CM72" s="5">
        <v>0.93780000000000008</v>
      </c>
      <c r="CN72" s="9">
        <v>8.6274095100000003E-2</v>
      </c>
      <c r="CO72" s="10">
        <v>2.7878787879</v>
      </c>
      <c r="CP72" s="11">
        <f t="shared" si="41"/>
        <v>1.9709834987352903E-2</v>
      </c>
      <c r="CQ72" s="29">
        <v>1</v>
      </c>
      <c r="CR72" s="29" t="s">
        <v>267</v>
      </c>
      <c r="CS72">
        <v>79</v>
      </c>
    </row>
    <row r="73" spans="1:97" x14ac:dyDescent="0.25">
      <c r="A73" s="22" t="s">
        <v>451</v>
      </c>
      <c r="B73" s="22" t="s">
        <v>452</v>
      </c>
      <c r="C73" s="22" t="s">
        <v>453</v>
      </c>
      <c r="D73" s="22" t="s">
        <v>116</v>
      </c>
      <c r="E73" s="22">
        <v>73</v>
      </c>
      <c r="F73" s="22">
        <v>220</v>
      </c>
      <c r="G73" s="22" t="s">
        <v>101</v>
      </c>
      <c r="H73" s="28"/>
      <c r="I73" s="22">
        <v>2005</v>
      </c>
      <c r="J73" s="22">
        <v>3</v>
      </c>
      <c r="K73" s="22">
        <v>72</v>
      </c>
      <c r="L73" s="22">
        <v>29</v>
      </c>
      <c r="M73" t="s">
        <v>136</v>
      </c>
      <c r="N73" t="s">
        <v>454</v>
      </c>
      <c r="O73" t="s">
        <v>324</v>
      </c>
      <c r="P73" s="23" t="s">
        <v>324</v>
      </c>
      <c r="Q73" s="22">
        <v>72</v>
      </c>
      <c r="R73" s="22">
        <v>71</v>
      </c>
      <c r="S73" s="22">
        <v>36</v>
      </c>
      <c r="T73" s="22">
        <v>22</v>
      </c>
      <c r="U73" s="22">
        <v>13</v>
      </c>
      <c r="V73" s="22">
        <v>1896</v>
      </c>
      <c r="W73" s="22">
        <v>1740</v>
      </c>
      <c r="X73" s="1">
        <f t="shared" si="28"/>
        <v>2.2369600286789746</v>
      </c>
      <c r="Y73" s="5">
        <f t="shared" si="29"/>
        <v>0.91772151898734178</v>
      </c>
      <c r="Z73" s="22">
        <v>0</v>
      </c>
      <c r="AA73" s="22">
        <v>1</v>
      </c>
      <c r="AB73" s="22">
        <v>18</v>
      </c>
      <c r="AC73" s="24">
        <v>4184.25</v>
      </c>
      <c r="AD73" s="22">
        <v>6</v>
      </c>
      <c r="AE73" s="22">
        <v>0</v>
      </c>
      <c r="AF73" s="22">
        <v>0</v>
      </c>
      <c r="AG73">
        <v>154</v>
      </c>
      <c r="AH73">
        <v>1735</v>
      </c>
      <c r="AI73">
        <v>4177</v>
      </c>
      <c r="AJ73">
        <v>42</v>
      </c>
      <c r="AK73">
        <v>9</v>
      </c>
      <c r="AL73">
        <v>4</v>
      </c>
      <c r="AM73" s="11">
        <f t="shared" si="30"/>
        <v>0.91847538380095284</v>
      </c>
      <c r="AN73" s="1">
        <f t="shared" si="31"/>
        <v>2.2121139573856836</v>
      </c>
      <c r="AO73" s="25">
        <f t="shared" si="32"/>
        <v>0.59154929577464788</v>
      </c>
      <c r="AP73" s="4">
        <v>1</v>
      </c>
      <c r="AQ73" s="4">
        <v>2</v>
      </c>
      <c r="AR73" s="4">
        <v>5</v>
      </c>
      <c r="AS73" s="6">
        <v>7</v>
      </c>
      <c r="AT73" s="1">
        <f t="shared" si="33"/>
        <v>17.142857142857142</v>
      </c>
      <c r="AU73" s="11">
        <f t="shared" si="34"/>
        <v>0.7142857142857143</v>
      </c>
      <c r="AV73">
        <v>5.8</v>
      </c>
      <c r="AW73" s="6">
        <v>186</v>
      </c>
      <c r="AX73" s="7">
        <v>5.8</v>
      </c>
      <c r="AY73">
        <v>69.7</v>
      </c>
      <c r="AZ73" s="24">
        <v>13.1</v>
      </c>
      <c r="BA73" s="24">
        <v>1.7000000000000002</v>
      </c>
      <c r="BB73" s="24">
        <v>-2.5</v>
      </c>
      <c r="BC73" s="24">
        <v>12.3</v>
      </c>
      <c r="BD73" s="3">
        <f t="shared" si="35"/>
        <v>1.1297872340425545</v>
      </c>
      <c r="BE73" s="26">
        <v>12.1</v>
      </c>
      <c r="BF73" s="27">
        <v>1.06</v>
      </c>
      <c r="BG73" s="22">
        <v>1572</v>
      </c>
      <c r="BH73" s="22">
        <v>1455</v>
      </c>
      <c r="BI73" s="5">
        <f t="shared" si="36"/>
        <v>0.92557251908396942</v>
      </c>
      <c r="BJ73" s="22">
        <v>269</v>
      </c>
      <c r="BK73" s="22">
        <v>231</v>
      </c>
      <c r="BL73" s="5">
        <f t="shared" si="37"/>
        <v>0.85873605947955389</v>
      </c>
      <c r="BM73" s="22">
        <v>55</v>
      </c>
      <c r="BN73" s="22">
        <v>54</v>
      </c>
      <c r="BO73" s="5">
        <f t="shared" si="38"/>
        <v>0.98181818181818181</v>
      </c>
      <c r="BP73" s="22">
        <v>17</v>
      </c>
      <c r="BQ73" s="22">
        <v>43</v>
      </c>
      <c r="BR73" s="22">
        <v>6</v>
      </c>
      <c r="BS73" s="5">
        <f t="shared" si="39"/>
        <v>0.86046511627906974</v>
      </c>
      <c r="BT73" s="22">
        <v>2</v>
      </c>
      <c r="BU73" s="22">
        <v>3</v>
      </c>
      <c r="BV73" s="22">
        <v>15</v>
      </c>
      <c r="BW73" s="22">
        <v>6</v>
      </c>
      <c r="BX73" s="22">
        <v>0</v>
      </c>
      <c r="BY73" s="22">
        <v>4</v>
      </c>
      <c r="BZ73" s="22">
        <v>12</v>
      </c>
      <c r="CA73" s="22">
        <v>5</v>
      </c>
      <c r="CB73" s="22">
        <v>2</v>
      </c>
      <c r="CC73" s="22">
        <v>7</v>
      </c>
      <c r="CD73" s="22">
        <v>27</v>
      </c>
      <c r="CE73" s="22">
        <v>11</v>
      </c>
      <c r="CF73" s="5">
        <f t="shared" si="40"/>
        <v>0.59259259259259256</v>
      </c>
      <c r="CG73">
        <v>844</v>
      </c>
      <c r="CH73">
        <v>23</v>
      </c>
      <c r="CI73">
        <v>476</v>
      </c>
      <c r="CJ73">
        <v>41</v>
      </c>
      <c r="CK73">
        <v>420</v>
      </c>
      <c r="CL73">
        <v>92</v>
      </c>
      <c r="CM73" s="5">
        <v>0.92390000000000005</v>
      </c>
      <c r="CN73" s="9">
        <v>8.53569047E-2</v>
      </c>
      <c r="CO73" s="10">
        <v>2.7323943661999999</v>
      </c>
      <c r="CP73" s="11">
        <f t="shared" si="41"/>
        <v>3.0784236873417914E-3</v>
      </c>
    </row>
    <row r="74" spans="1:97" x14ac:dyDescent="0.25">
      <c r="A74" s="22" t="s">
        <v>455</v>
      </c>
      <c r="B74" s="22" t="s">
        <v>456</v>
      </c>
      <c r="C74" s="28"/>
      <c r="D74" s="22" t="s">
        <v>129</v>
      </c>
      <c r="E74" s="22">
        <v>72</v>
      </c>
      <c r="F74" s="22">
        <v>193</v>
      </c>
      <c r="G74" s="22" t="s">
        <v>101</v>
      </c>
      <c r="H74" s="22" t="s">
        <v>102</v>
      </c>
      <c r="I74" s="28"/>
      <c r="J74" s="28"/>
      <c r="K74" s="28"/>
      <c r="L74" s="22">
        <v>25</v>
      </c>
      <c r="M74" t="s">
        <v>425</v>
      </c>
      <c r="N74" t="s">
        <v>457</v>
      </c>
      <c r="O74" t="s">
        <v>188</v>
      </c>
      <c r="P74" s="23" t="s">
        <v>188</v>
      </c>
      <c r="Q74" s="22">
        <v>14</v>
      </c>
      <c r="R74" s="22">
        <v>12</v>
      </c>
      <c r="S74" s="22">
        <v>7</v>
      </c>
      <c r="T74" s="22">
        <v>4</v>
      </c>
      <c r="U74" s="22">
        <v>1</v>
      </c>
      <c r="V74" s="22">
        <v>389</v>
      </c>
      <c r="W74" s="22">
        <v>364</v>
      </c>
      <c r="X74" s="1">
        <f t="shared" si="28"/>
        <v>1.8935010835034773</v>
      </c>
      <c r="Y74" s="5">
        <f t="shared" si="29"/>
        <v>0.93573264781491006</v>
      </c>
      <c r="Z74" s="22">
        <v>0</v>
      </c>
      <c r="AA74" s="22">
        <v>0</v>
      </c>
      <c r="AB74" s="22">
        <v>0</v>
      </c>
      <c r="AC74" s="24">
        <v>792.18333333329997</v>
      </c>
      <c r="AD74" s="22">
        <v>2</v>
      </c>
      <c r="AE74" s="22">
        <v>1</v>
      </c>
      <c r="AF74" s="22">
        <v>0</v>
      </c>
      <c r="AG74">
        <v>22</v>
      </c>
      <c r="AH74">
        <v>339</v>
      </c>
      <c r="AI74">
        <v>722</v>
      </c>
      <c r="AJ74">
        <v>8</v>
      </c>
      <c r="AK74">
        <v>1</v>
      </c>
      <c r="AL74">
        <v>0</v>
      </c>
      <c r="AM74" s="11">
        <f t="shared" si="30"/>
        <v>0.93905817174515238</v>
      </c>
      <c r="AN74" s="1">
        <f t="shared" si="31"/>
        <v>1.8282548476454294</v>
      </c>
      <c r="AO74" s="25">
        <f t="shared" si="32"/>
        <v>0.66666666666666663</v>
      </c>
      <c r="AP74" s="4">
        <v>2</v>
      </c>
      <c r="AQ74" s="4">
        <v>3</v>
      </c>
      <c r="AR74" s="4">
        <v>25</v>
      </c>
      <c r="AS74" s="6">
        <v>70</v>
      </c>
      <c r="AT74" s="1">
        <f t="shared" si="33"/>
        <v>2.5714285714285716</v>
      </c>
      <c r="AU74" s="11">
        <f t="shared" si="34"/>
        <v>0.8928571428571429</v>
      </c>
      <c r="AV74">
        <v>0.75</v>
      </c>
      <c r="AW74" s="6">
        <v>136</v>
      </c>
      <c r="AX74" s="7">
        <v>0.54800000000000004</v>
      </c>
      <c r="AY74">
        <v>13.2</v>
      </c>
      <c r="AZ74" s="24">
        <v>8.1999999999999993</v>
      </c>
      <c r="BA74" s="24">
        <v>0.1</v>
      </c>
      <c r="BB74" s="24">
        <v>-1</v>
      </c>
      <c r="BC74" s="24">
        <v>7.3</v>
      </c>
      <c r="BD74" s="3">
        <f t="shared" si="35"/>
        <v>6.9896819949668263</v>
      </c>
      <c r="BE74" s="26">
        <v>3.3</v>
      </c>
      <c r="BF74" s="27">
        <v>9.64</v>
      </c>
      <c r="BG74" s="22">
        <v>322</v>
      </c>
      <c r="BH74" s="22">
        <v>302</v>
      </c>
      <c r="BI74" s="5">
        <f t="shared" si="36"/>
        <v>0.93788819875776397</v>
      </c>
      <c r="BJ74" s="22">
        <v>62</v>
      </c>
      <c r="BK74" s="22">
        <v>57</v>
      </c>
      <c r="BL74" s="5">
        <f t="shared" si="37"/>
        <v>0.91935483870967738</v>
      </c>
      <c r="BM74" s="22">
        <v>5</v>
      </c>
      <c r="BN74" s="22">
        <v>5</v>
      </c>
      <c r="BO74" s="5">
        <f t="shared" si="38"/>
        <v>1</v>
      </c>
      <c r="BP74" s="22">
        <v>1</v>
      </c>
      <c r="BQ74" s="22">
        <v>1</v>
      </c>
      <c r="BR74" s="22">
        <v>0</v>
      </c>
      <c r="BS74" s="5">
        <f t="shared" si="39"/>
        <v>1</v>
      </c>
      <c r="BT74" s="22">
        <v>0</v>
      </c>
      <c r="BU74" s="22">
        <v>1</v>
      </c>
      <c r="BV74" s="22">
        <v>3</v>
      </c>
      <c r="BW74" s="22">
        <v>2</v>
      </c>
      <c r="BX74" s="22">
        <v>0</v>
      </c>
      <c r="BY74" s="22">
        <v>0</v>
      </c>
      <c r="BZ74" s="22">
        <v>0</v>
      </c>
      <c r="CA74" s="22">
        <v>0</v>
      </c>
      <c r="CB74" s="22">
        <v>0</v>
      </c>
      <c r="CC74" s="22">
        <v>1</v>
      </c>
      <c r="CD74" s="22">
        <v>3</v>
      </c>
      <c r="CE74" s="22">
        <v>2</v>
      </c>
      <c r="CF74" s="5">
        <f t="shared" si="40"/>
        <v>0.33333333333333337</v>
      </c>
      <c r="CG74">
        <v>186</v>
      </c>
      <c r="CH74">
        <v>6</v>
      </c>
      <c r="CI74">
        <v>74</v>
      </c>
      <c r="CJ74">
        <v>6</v>
      </c>
      <c r="CK74">
        <v>104</v>
      </c>
      <c r="CL74">
        <v>13</v>
      </c>
      <c r="CM74" s="5">
        <v>0.93900000000000006</v>
      </c>
      <c r="CN74" s="9">
        <v>8.3222201500000009E-2</v>
      </c>
      <c r="CO74" s="10">
        <v>3.0833333333000001</v>
      </c>
      <c r="CP74" s="11">
        <f t="shared" si="41"/>
        <v>1.8954849314910094E-2</v>
      </c>
    </row>
    <row r="75" spans="1:97" x14ac:dyDescent="0.25">
      <c r="A75" s="22" t="s">
        <v>458</v>
      </c>
      <c r="B75" s="22" t="s">
        <v>459</v>
      </c>
      <c r="C75" s="28"/>
      <c r="D75" s="22" t="s">
        <v>129</v>
      </c>
      <c r="E75" s="22">
        <v>74</v>
      </c>
      <c r="F75" s="22">
        <v>206</v>
      </c>
      <c r="G75" s="22" t="s">
        <v>101</v>
      </c>
      <c r="H75" s="28"/>
      <c r="I75" s="22">
        <v>2004</v>
      </c>
      <c r="J75" s="22">
        <v>6</v>
      </c>
      <c r="K75" s="22">
        <v>191</v>
      </c>
      <c r="L75" s="22">
        <v>28</v>
      </c>
      <c r="M75" t="s">
        <v>460</v>
      </c>
      <c r="N75" t="s">
        <v>461</v>
      </c>
      <c r="O75" t="s">
        <v>297</v>
      </c>
      <c r="P75" s="23" t="s">
        <v>297</v>
      </c>
      <c r="Q75" s="22">
        <v>34</v>
      </c>
      <c r="R75" s="22">
        <v>32</v>
      </c>
      <c r="S75" s="22">
        <v>15</v>
      </c>
      <c r="T75" s="22">
        <v>9</v>
      </c>
      <c r="U75" s="22">
        <v>3</v>
      </c>
      <c r="V75" s="22">
        <v>852</v>
      </c>
      <c r="W75" s="22">
        <v>777</v>
      </c>
      <c r="X75" s="1">
        <f t="shared" si="28"/>
        <v>2.5984774846738445</v>
      </c>
      <c r="Y75" s="5">
        <f t="shared" si="29"/>
        <v>0.9119718309859155</v>
      </c>
      <c r="Z75" s="22">
        <v>0</v>
      </c>
      <c r="AA75" s="22">
        <v>0</v>
      </c>
      <c r="AB75" s="22">
        <v>0</v>
      </c>
      <c r="AC75" s="24">
        <v>1731.7833333333001</v>
      </c>
      <c r="AD75" s="22">
        <v>2</v>
      </c>
      <c r="AE75" s="22">
        <v>0</v>
      </c>
      <c r="AF75" s="22">
        <v>0</v>
      </c>
      <c r="AG75">
        <v>75</v>
      </c>
      <c r="AH75">
        <v>766</v>
      </c>
      <c r="AI75">
        <v>1708</v>
      </c>
      <c r="AJ75">
        <v>15</v>
      </c>
      <c r="AK75">
        <v>6</v>
      </c>
      <c r="AL75">
        <v>7</v>
      </c>
      <c r="AM75" s="11">
        <f t="shared" si="30"/>
        <v>0.91082045184304394</v>
      </c>
      <c r="AN75" s="1">
        <f t="shared" si="31"/>
        <v>2.6346604215456675</v>
      </c>
      <c r="AO75" s="25">
        <f t="shared" si="32"/>
        <v>0.46875</v>
      </c>
      <c r="AP75" s="4">
        <v>2</v>
      </c>
      <c r="AQ75" s="4">
        <v>0</v>
      </c>
      <c r="AR75" s="4">
        <v>11</v>
      </c>
      <c r="AS75" s="6">
        <v>24</v>
      </c>
      <c r="AT75" s="1">
        <f t="shared" si="33"/>
        <v>0</v>
      </c>
      <c r="AU75" s="11">
        <f t="shared" si="34"/>
        <v>1</v>
      </c>
      <c r="AV75">
        <v>2.75</v>
      </c>
      <c r="AW75" s="6">
        <v>186</v>
      </c>
      <c r="AX75" s="7">
        <v>2.75</v>
      </c>
      <c r="AY75">
        <v>28.9</v>
      </c>
      <c r="AZ75" s="24">
        <v>0.4</v>
      </c>
      <c r="BA75" s="24">
        <v>0.2</v>
      </c>
      <c r="BB75" s="24">
        <v>1.9</v>
      </c>
      <c r="BC75" s="24">
        <v>2.5</v>
      </c>
      <c r="BD75" s="3">
        <f t="shared" si="35"/>
        <v>-2.1808510638297873</v>
      </c>
      <c r="BE75" s="26">
        <v>4.8</v>
      </c>
      <c r="BF75" s="27">
        <v>-1.1100000000000001</v>
      </c>
      <c r="BG75" s="22">
        <v>739</v>
      </c>
      <c r="BH75" s="22">
        <v>677</v>
      </c>
      <c r="BI75" s="5">
        <f t="shared" si="36"/>
        <v>0.9161028416779432</v>
      </c>
      <c r="BJ75" s="22">
        <v>96</v>
      </c>
      <c r="BK75" s="22">
        <v>85</v>
      </c>
      <c r="BL75" s="5">
        <f t="shared" si="37"/>
        <v>0.88541666666666663</v>
      </c>
      <c r="BM75" s="22">
        <v>17</v>
      </c>
      <c r="BN75" s="22">
        <v>15</v>
      </c>
      <c r="BO75" s="5">
        <f t="shared" si="38"/>
        <v>0.88235294117647056</v>
      </c>
      <c r="BP75" s="22">
        <v>10</v>
      </c>
      <c r="BQ75" s="22">
        <v>15</v>
      </c>
      <c r="BR75" s="22">
        <v>2</v>
      </c>
      <c r="BS75" s="5">
        <f t="shared" si="39"/>
        <v>0.8666666666666667</v>
      </c>
      <c r="BT75" s="22">
        <v>1</v>
      </c>
      <c r="BU75" s="22">
        <v>1</v>
      </c>
      <c r="BV75" s="22">
        <v>6</v>
      </c>
      <c r="BW75" s="22">
        <v>2</v>
      </c>
      <c r="BX75" s="22">
        <v>2</v>
      </c>
      <c r="BY75" s="22">
        <v>0</v>
      </c>
      <c r="BZ75" s="22">
        <v>11</v>
      </c>
      <c r="CA75" s="22">
        <v>1</v>
      </c>
      <c r="CB75" s="22">
        <v>3</v>
      </c>
      <c r="CC75" s="22">
        <v>1</v>
      </c>
      <c r="CD75" s="22">
        <v>17</v>
      </c>
      <c r="CE75" s="22">
        <v>3</v>
      </c>
      <c r="CF75" s="5">
        <f t="shared" si="40"/>
        <v>0.82352941176470584</v>
      </c>
      <c r="CG75">
        <v>349</v>
      </c>
      <c r="CH75">
        <v>11</v>
      </c>
      <c r="CI75">
        <v>210</v>
      </c>
      <c r="CJ75">
        <v>19</v>
      </c>
      <c r="CK75">
        <v>218</v>
      </c>
      <c r="CL75">
        <v>45</v>
      </c>
      <c r="CM75" s="5">
        <v>0.92290000000000005</v>
      </c>
      <c r="CN75" s="9">
        <v>8.50397824E-2</v>
      </c>
      <c r="CO75" s="10">
        <v>3.0625</v>
      </c>
      <c r="CP75" s="11">
        <f t="shared" si="41"/>
        <v>-2.988386614084515E-3</v>
      </c>
      <c r="CQ75" s="29">
        <v>8</v>
      </c>
      <c r="CR75" s="29" t="s">
        <v>462</v>
      </c>
      <c r="CS75">
        <v>67</v>
      </c>
    </row>
    <row r="76" spans="1:97" x14ac:dyDescent="0.25">
      <c r="A76" s="22" t="s">
        <v>463</v>
      </c>
      <c r="B76" s="22" t="s">
        <v>464</v>
      </c>
      <c r="C76" s="28"/>
      <c r="D76" s="22" t="s">
        <v>129</v>
      </c>
      <c r="E76" s="22">
        <v>74</v>
      </c>
      <c r="F76" s="22">
        <v>185</v>
      </c>
      <c r="G76" s="22" t="s">
        <v>101</v>
      </c>
      <c r="H76" s="28"/>
      <c r="I76" s="22">
        <v>2005</v>
      </c>
      <c r="J76" s="22">
        <v>1</v>
      </c>
      <c r="K76" s="22">
        <v>21</v>
      </c>
      <c r="L76" s="22">
        <v>27</v>
      </c>
      <c r="M76" t="s">
        <v>465</v>
      </c>
      <c r="N76" t="s">
        <v>466</v>
      </c>
      <c r="O76" t="s">
        <v>467</v>
      </c>
      <c r="P76" s="23" t="s">
        <v>467</v>
      </c>
      <c r="Q76" s="22">
        <v>70</v>
      </c>
      <c r="R76" s="22">
        <v>67</v>
      </c>
      <c r="S76" s="22">
        <v>34</v>
      </c>
      <c r="T76" s="22">
        <v>21</v>
      </c>
      <c r="U76" s="22">
        <v>13</v>
      </c>
      <c r="V76" s="22">
        <v>2011</v>
      </c>
      <c r="W76" s="22">
        <v>1855</v>
      </c>
      <c r="X76" s="1">
        <f t="shared" si="28"/>
        <v>2.3037070157231097</v>
      </c>
      <c r="Y76" s="5">
        <f t="shared" si="29"/>
        <v>0.92242665340626551</v>
      </c>
      <c r="Z76" s="22">
        <v>0</v>
      </c>
      <c r="AA76" s="22">
        <v>0</v>
      </c>
      <c r="AB76" s="22">
        <v>8</v>
      </c>
      <c r="AC76" s="24">
        <v>4063.0166666667001</v>
      </c>
      <c r="AD76" s="22">
        <v>3</v>
      </c>
      <c r="AE76" s="22">
        <v>1</v>
      </c>
      <c r="AF76" s="22">
        <v>1</v>
      </c>
      <c r="AG76">
        <v>150</v>
      </c>
      <c r="AH76">
        <v>1816</v>
      </c>
      <c r="AI76">
        <v>3966</v>
      </c>
      <c r="AJ76">
        <v>42</v>
      </c>
      <c r="AK76">
        <v>8</v>
      </c>
      <c r="AL76">
        <v>4</v>
      </c>
      <c r="AM76" s="11">
        <f t="shared" si="30"/>
        <v>0.92370295015259407</v>
      </c>
      <c r="AN76" s="1">
        <f t="shared" si="31"/>
        <v>2.2692889561270801</v>
      </c>
      <c r="AO76" s="25">
        <f t="shared" si="32"/>
        <v>0.62686567164179108</v>
      </c>
      <c r="AP76" s="4">
        <v>3</v>
      </c>
      <c r="AQ76" s="4">
        <v>6</v>
      </c>
      <c r="AR76" s="4">
        <v>39</v>
      </c>
      <c r="AS76" s="6">
        <v>97</v>
      </c>
      <c r="AT76" s="1">
        <f t="shared" si="33"/>
        <v>3.7113402061855671</v>
      </c>
      <c r="AU76" s="11">
        <f t="shared" si="34"/>
        <v>0.8666666666666667</v>
      </c>
      <c r="AV76">
        <v>7</v>
      </c>
      <c r="AW76" s="6">
        <v>186</v>
      </c>
      <c r="AX76" s="7">
        <v>7</v>
      </c>
      <c r="AY76">
        <v>67.7</v>
      </c>
      <c r="AZ76" s="24">
        <v>21.5</v>
      </c>
      <c r="BA76" s="24">
        <v>-0.2</v>
      </c>
      <c r="BB76" s="24">
        <v>2.4</v>
      </c>
      <c r="BC76" s="24">
        <v>23.7</v>
      </c>
      <c r="BD76" s="3">
        <f t="shared" si="35"/>
        <v>9.97659574468085</v>
      </c>
      <c r="BE76" s="26">
        <v>14</v>
      </c>
      <c r="BF76" s="27">
        <v>7.86</v>
      </c>
      <c r="BG76" s="22">
        <v>1692</v>
      </c>
      <c r="BH76" s="22">
        <v>1573</v>
      </c>
      <c r="BI76" s="5">
        <f t="shared" si="36"/>
        <v>0.92966903073286056</v>
      </c>
      <c r="BJ76" s="22">
        <v>273</v>
      </c>
      <c r="BK76" s="22">
        <v>238</v>
      </c>
      <c r="BL76" s="5">
        <f t="shared" si="37"/>
        <v>0.87179487179487181</v>
      </c>
      <c r="BM76" s="22">
        <v>46</v>
      </c>
      <c r="BN76" s="22">
        <v>44</v>
      </c>
      <c r="BO76" s="5">
        <f t="shared" si="38"/>
        <v>0.95652173913043481</v>
      </c>
      <c r="BP76" s="22">
        <v>22</v>
      </c>
      <c r="BQ76" s="22">
        <v>38</v>
      </c>
      <c r="BR76" s="22">
        <v>4</v>
      </c>
      <c r="BS76" s="5">
        <f t="shared" si="39"/>
        <v>0.89473684210526316</v>
      </c>
      <c r="BT76" s="22">
        <v>2</v>
      </c>
      <c r="BU76" s="22">
        <v>3</v>
      </c>
      <c r="BV76" s="22">
        <v>21</v>
      </c>
      <c r="BW76" s="22">
        <v>6</v>
      </c>
      <c r="BX76" s="22">
        <v>1</v>
      </c>
      <c r="BY76" s="22">
        <v>6</v>
      </c>
      <c r="BZ76" s="22">
        <v>28</v>
      </c>
      <c r="CA76" s="22">
        <v>6</v>
      </c>
      <c r="CB76" s="22">
        <v>3</v>
      </c>
      <c r="CC76" s="22">
        <v>9</v>
      </c>
      <c r="CD76" s="22">
        <v>49</v>
      </c>
      <c r="CE76" s="22">
        <v>12</v>
      </c>
      <c r="CF76" s="5">
        <f t="shared" si="40"/>
        <v>0.75510204081632648</v>
      </c>
      <c r="CG76">
        <v>908</v>
      </c>
      <c r="CH76">
        <v>29</v>
      </c>
      <c r="CI76">
        <v>542</v>
      </c>
      <c r="CJ76">
        <v>34</v>
      </c>
      <c r="CK76">
        <v>405</v>
      </c>
      <c r="CL76">
        <v>93</v>
      </c>
      <c r="CM76" s="5">
        <v>0.92470000000000008</v>
      </c>
      <c r="CN76" s="9">
        <v>8.5521738799999997E-2</v>
      </c>
      <c r="CO76" s="10">
        <v>2.6417910448000002</v>
      </c>
      <c r="CP76" s="11">
        <f t="shared" si="41"/>
        <v>7.948392206265531E-3</v>
      </c>
      <c r="CQ76" s="29">
        <v>2</v>
      </c>
      <c r="CR76" s="29" t="s">
        <v>132</v>
      </c>
      <c r="CS76">
        <v>85</v>
      </c>
    </row>
    <row r="77" spans="1:97" x14ac:dyDescent="0.25">
      <c r="A77" s="22" t="s">
        <v>468</v>
      </c>
      <c r="B77" s="22" t="s">
        <v>469</v>
      </c>
      <c r="C77" s="22" t="s">
        <v>207</v>
      </c>
      <c r="D77" s="22" t="s">
        <v>100</v>
      </c>
      <c r="E77" s="22">
        <v>74</v>
      </c>
      <c r="F77" s="22">
        <v>208</v>
      </c>
      <c r="G77" s="22" t="s">
        <v>101</v>
      </c>
      <c r="H77" s="28"/>
      <c r="I77" s="22">
        <v>2006</v>
      </c>
      <c r="J77" s="22">
        <v>4</v>
      </c>
      <c r="K77" s="22">
        <v>99</v>
      </c>
      <c r="L77" s="22">
        <v>26</v>
      </c>
      <c r="M77" t="s">
        <v>470</v>
      </c>
      <c r="N77" t="s">
        <v>471</v>
      </c>
      <c r="O77" t="s">
        <v>138</v>
      </c>
      <c r="P77" s="23" t="s">
        <v>138</v>
      </c>
      <c r="Q77" s="22">
        <v>35</v>
      </c>
      <c r="R77" s="22">
        <v>27</v>
      </c>
      <c r="S77" s="22">
        <v>9</v>
      </c>
      <c r="T77" s="22">
        <v>16</v>
      </c>
      <c r="U77" s="22">
        <v>1</v>
      </c>
      <c r="V77" s="22">
        <v>1001</v>
      </c>
      <c r="W77" s="22">
        <v>908</v>
      </c>
      <c r="X77" s="1">
        <f t="shared" si="28"/>
        <v>3.1581032514880847</v>
      </c>
      <c r="Y77" s="5">
        <f t="shared" si="29"/>
        <v>0.90709290709290713</v>
      </c>
      <c r="Z77" s="22">
        <v>0</v>
      </c>
      <c r="AA77" s="22">
        <v>0</v>
      </c>
      <c r="AB77" s="22">
        <v>2</v>
      </c>
      <c r="AC77" s="24">
        <v>1766.8833333333</v>
      </c>
      <c r="AD77" s="22">
        <v>0</v>
      </c>
      <c r="AE77" s="22">
        <v>0</v>
      </c>
      <c r="AF77" s="22">
        <v>0</v>
      </c>
      <c r="AG77">
        <v>83</v>
      </c>
      <c r="AH77">
        <v>796</v>
      </c>
      <c r="AI77">
        <v>1540</v>
      </c>
      <c r="AJ77">
        <v>12</v>
      </c>
      <c r="AK77">
        <v>7</v>
      </c>
      <c r="AL77">
        <v>3</v>
      </c>
      <c r="AM77" s="11">
        <f t="shared" si="30"/>
        <v>0.90557451649601817</v>
      </c>
      <c r="AN77" s="1">
        <f t="shared" si="31"/>
        <v>3.2337662337662336</v>
      </c>
      <c r="AO77" s="25">
        <f t="shared" si="32"/>
        <v>0.44444444444444442</v>
      </c>
      <c r="AP77" s="4">
        <v>8</v>
      </c>
      <c r="AQ77" s="4">
        <v>10</v>
      </c>
      <c r="AR77" s="4">
        <v>112</v>
      </c>
      <c r="AS77" s="6">
        <v>227</v>
      </c>
      <c r="AT77" s="1">
        <f t="shared" si="33"/>
        <v>2.643171806167401</v>
      </c>
      <c r="AU77" s="11">
        <f t="shared" si="34"/>
        <v>0.91803278688524592</v>
      </c>
      <c r="AV77">
        <v>2.2999999999999998</v>
      </c>
      <c r="AW77" s="6">
        <v>186</v>
      </c>
      <c r="AX77" s="7">
        <v>2.2999999999999998</v>
      </c>
      <c r="AY77">
        <v>29.5</v>
      </c>
      <c r="AZ77" s="24">
        <v>-2.2999999999999998</v>
      </c>
      <c r="BA77" s="24">
        <v>-1.3</v>
      </c>
      <c r="BB77" s="24">
        <v>-0.4</v>
      </c>
      <c r="BC77" s="24">
        <v>-4</v>
      </c>
      <c r="BD77" s="3">
        <f t="shared" si="35"/>
        <v>-7.7234042553191484</v>
      </c>
      <c r="BE77" s="26">
        <v>5.0999999999999996</v>
      </c>
      <c r="BF77" s="27">
        <v>-7.65</v>
      </c>
      <c r="BG77" s="22">
        <v>840</v>
      </c>
      <c r="BH77" s="22">
        <v>768</v>
      </c>
      <c r="BI77" s="5">
        <f t="shared" si="36"/>
        <v>0.91428571428571426</v>
      </c>
      <c r="BJ77" s="22">
        <v>138</v>
      </c>
      <c r="BK77" s="22">
        <v>122</v>
      </c>
      <c r="BL77" s="5">
        <f t="shared" si="37"/>
        <v>0.88405797101449279</v>
      </c>
      <c r="BM77" s="22">
        <v>23</v>
      </c>
      <c r="BN77" s="22">
        <v>18</v>
      </c>
      <c r="BO77" s="5">
        <f t="shared" si="38"/>
        <v>0.78260869565217395</v>
      </c>
      <c r="BP77" s="22">
        <v>5</v>
      </c>
      <c r="BQ77" s="22">
        <v>9</v>
      </c>
      <c r="BR77" s="22">
        <v>0</v>
      </c>
      <c r="BS77" s="5">
        <f t="shared" si="39"/>
        <v>1</v>
      </c>
      <c r="BT77" s="22">
        <v>1</v>
      </c>
      <c r="BU77" s="22">
        <v>0</v>
      </c>
      <c r="BV77" s="22">
        <v>3</v>
      </c>
      <c r="BW77" s="22">
        <v>0</v>
      </c>
      <c r="BX77" s="22">
        <v>1</v>
      </c>
      <c r="BY77" s="22">
        <v>1</v>
      </c>
      <c r="BZ77" s="22">
        <v>5</v>
      </c>
      <c r="CA77" s="22">
        <v>2</v>
      </c>
      <c r="CB77" s="22">
        <v>2</v>
      </c>
      <c r="CC77" s="22">
        <v>1</v>
      </c>
      <c r="CD77" s="22">
        <v>8</v>
      </c>
      <c r="CE77" s="22">
        <v>2</v>
      </c>
      <c r="CF77" s="5">
        <f t="shared" si="40"/>
        <v>0.75</v>
      </c>
      <c r="CG77">
        <v>408</v>
      </c>
      <c r="CH77">
        <v>18</v>
      </c>
      <c r="CI77">
        <v>248</v>
      </c>
      <c r="CJ77">
        <v>21</v>
      </c>
      <c r="CK77">
        <v>252</v>
      </c>
      <c r="CL77">
        <v>54</v>
      </c>
      <c r="CM77" s="5">
        <v>0.91670000000000007</v>
      </c>
      <c r="CN77" s="9">
        <v>8.4892845100000003E-2</v>
      </c>
      <c r="CO77" s="10">
        <v>2.3703703703999999</v>
      </c>
      <c r="CP77" s="11">
        <f t="shared" si="41"/>
        <v>-8.0142478070929224E-3</v>
      </c>
    </row>
    <row r="78" spans="1:97" x14ac:dyDescent="0.25">
      <c r="A78" s="22" t="s">
        <v>472</v>
      </c>
      <c r="B78" s="22" t="s">
        <v>473</v>
      </c>
      <c r="C78" s="28"/>
      <c r="D78" s="22" t="s">
        <v>129</v>
      </c>
      <c r="E78" s="22">
        <v>77</v>
      </c>
      <c r="F78" s="22">
        <v>204</v>
      </c>
      <c r="G78" s="22" t="s">
        <v>101</v>
      </c>
      <c r="H78" s="28"/>
      <c r="I78" s="22">
        <v>2004</v>
      </c>
      <c r="J78" s="22">
        <v>8</v>
      </c>
      <c r="K78" s="22">
        <v>258</v>
      </c>
      <c r="L78" s="22">
        <v>32</v>
      </c>
      <c r="M78" t="s">
        <v>474</v>
      </c>
      <c r="N78" t="s">
        <v>475</v>
      </c>
      <c r="O78" t="s">
        <v>317</v>
      </c>
      <c r="P78" s="23" t="s">
        <v>317</v>
      </c>
      <c r="Q78" s="22">
        <v>64</v>
      </c>
      <c r="R78" s="22">
        <v>64</v>
      </c>
      <c r="S78" s="22">
        <v>41</v>
      </c>
      <c r="T78" s="22">
        <v>17</v>
      </c>
      <c r="U78" s="22">
        <v>6</v>
      </c>
      <c r="V78" s="22">
        <v>1807</v>
      </c>
      <c r="W78" s="22">
        <v>1667</v>
      </c>
      <c r="X78" s="1">
        <f t="shared" si="28"/>
        <v>2.1813743524045077</v>
      </c>
      <c r="Y78" s="5">
        <f t="shared" si="29"/>
        <v>0.9225235196458218</v>
      </c>
      <c r="Z78" s="22">
        <v>0</v>
      </c>
      <c r="AA78" s="22">
        <v>1</v>
      </c>
      <c r="AB78" s="22">
        <v>8</v>
      </c>
      <c r="AC78" s="24">
        <v>3850.7833333333001</v>
      </c>
      <c r="AD78" s="22">
        <v>4</v>
      </c>
      <c r="AE78" s="22">
        <v>2</v>
      </c>
      <c r="AF78" s="22">
        <v>1</v>
      </c>
      <c r="AG78">
        <v>140</v>
      </c>
      <c r="AH78">
        <v>1667</v>
      </c>
      <c r="AI78">
        <v>3852</v>
      </c>
      <c r="AJ78">
        <v>43</v>
      </c>
      <c r="AK78">
        <v>7</v>
      </c>
      <c r="AL78">
        <v>1</v>
      </c>
      <c r="AM78" s="11">
        <f t="shared" si="30"/>
        <v>0.9225235196458218</v>
      </c>
      <c r="AN78" s="1">
        <f t="shared" si="31"/>
        <v>2.1806853582554515</v>
      </c>
      <c r="AO78" s="25">
        <f t="shared" si="32"/>
        <v>0.671875</v>
      </c>
      <c r="AP78" s="4">
        <v>0</v>
      </c>
      <c r="AQ78" s="4">
        <v>0</v>
      </c>
      <c r="AR78" s="4">
        <v>0</v>
      </c>
      <c r="AS78" s="6">
        <v>0</v>
      </c>
      <c r="AT78" s="1">
        <f t="shared" si="33"/>
        <v>0</v>
      </c>
      <c r="AU78" s="11">
        <f t="shared" si="34"/>
        <v>0</v>
      </c>
      <c r="AV78">
        <v>7</v>
      </c>
      <c r="AW78" s="6">
        <v>186</v>
      </c>
      <c r="AX78" s="7">
        <v>7</v>
      </c>
      <c r="AY78">
        <v>64.2</v>
      </c>
      <c r="AZ78" s="24">
        <v>19.399999999999999</v>
      </c>
      <c r="BA78" s="24">
        <v>0.9</v>
      </c>
      <c r="BB78" s="24">
        <v>0.4</v>
      </c>
      <c r="BC78" s="24">
        <v>20.8</v>
      </c>
      <c r="BD78" s="3">
        <f t="shared" si="35"/>
        <v>7.0765957446808514</v>
      </c>
      <c r="BE78" s="26">
        <v>12.6</v>
      </c>
      <c r="BF78" s="27">
        <v>12.95</v>
      </c>
      <c r="BG78" s="22">
        <v>1532</v>
      </c>
      <c r="BH78" s="22">
        <v>1428</v>
      </c>
      <c r="BI78" s="5">
        <f t="shared" si="36"/>
        <v>0.93211488250652741</v>
      </c>
      <c r="BJ78" s="22">
        <v>232</v>
      </c>
      <c r="BK78" s="22">
        <v>200</v>
      </c>
      <c r="BL78" s="5">
        <f t="shared" si="37"/>
        <v>0.86206896551724133</v>
      </c>
      <c r="BM78" s="22">
        <v>43</v>
      </c>
      <c r="BN78" s="22">
        <v>39</v>
      </c>
      <c r="BO78" s="5">
        <f t="shared" si="38"/>
        <v>0.90697674418604646</v>
      </c>
      <c r="BP78" s="22">
        <v>17</v>
      </c>
      <c r="BQ78" s="22">
        <v>31</v>
      </c>
      <c r="BR78" s="22">
        <v>2</v>
      </c>
      <c r="BS78" s="5">
        <f t="shared" si="39"/>
        <v>0.93548387096774199</v>
      </c>
      <c r="BT78" s="22">
        <v>4</v>
      </c>
      <c r="BU78" s="22">
        <v>2</v>
      </c>
      <c r="BV78" s="22">
        <v>21</v>
      </c>
      <c r="BW78" s="22">
        <v>4</v>
      </c>
      <c r="BX78" s="22">
        <v>0</v>
      </c>
      <c r="BY78" s="22">
        <v>2</v>
      </c>
      <c r="BZ78" s="22">
        <v>4</v>
      </c>
      <c r="CA78" s="22">
        <v>3</v>
      </c>
      <c r="CB78" s="22">
        <v>4</v>
      </c>
      <c r="CC78" s="22">
        <v>4</v>
      </c>
      <c r="CD78" s="22">
        <v>25</v>
      </c>
      <c r="CE78" s="22">
        <v>7</v>
      </c>
      <c r="CF78" s="5">
        <f t="shared" si="40"/>
        <v>0.72</v>
      </c>
      <c r="CG78">
        <v>884</v>
      </c>
      <c r="CH78">
        <v>24</v>
      </c>
      <c r="CI78">
        <v>412</v>
      </c>
      <c r="CJ78">
        <v>37</v>
      </c>
      <c r="CK78">
        <v>371</v>
      </c>
      <c r="CL78">
        <v>79</v>
      </c>
      <c r="CM78" s="5">
        <v>0.92420000000000002</v>
      </c>
      <c r="CN78" s="9">
        <v>8.5415753800000008E-2</v>
      </c>
      <c r="CO78" s="10">
        <v>2.96875</v>
      </c>
      <c r="CP78" s="11">
        <f t="shared" si="41"/>
        <v>7.9392734458217928E-3</v>
      </c>
      <c r="CQ78" s="29">
        <v>8</v>
      </c>
      <c r="CR78" s="29" t="s">
        <v>219</v>
      </c>
      <c r="CS78">
        <v>683</v>
      </c>
    </row>
    <row r="79" spans="1:97" x14ac:dyDescent="0.25">
      <c r="A79" s="22" t="s">
        <v>476</v>
      </c>
      <c r="B79" s="22" t="s">
        <v>477</v>
      </c>
      <c r="C79" s="28"/>
      <c r="D79" s="22" t="s">
        <v>129</v>
      </c>
      <c r="E79" s="22">
        <v>77</v>
      </c>
      <c r="F79" s="22">
        <v>210</v>
      </c>
      <c r="G79" s="22" t="s">
        <v>101</v>
      </c>
      <c r="H79" s="28"/>
      <c r="I79" s="28"/>
      <c r="J79" s="28"/>
      <c r="K79" s="28"/>
      <c r="L79" s="22">
        <v>27</v>
      </c>
      <c r="M79" t="s">
        <v>478</v>
      </c>
      <c r="N79" t="s">
        <v>479</v>
      </c>
      <c r="O79" t="s">
        <v>235</v>
      </c>
      <c r="P79" s="23" t="s">
        <v>235</v>
      </c>
      <c r="Q79" s="22">
        <v>2</v>
      </c>
      <c r="R79" s="22">
        <v>1</v>
      </c>
      <c r="S79" s="22">
        <v>0</v>
      </c>
      <c r="T79" s="22">
        <v>1</v>
      </c>
      <c r="U79" s="22">
        <v>0</v>
      </c>
      <c r="V79" s="22">
        <v>44</v>
      </c>
      <c r="W79" s="22">
        <v>37</v>
      </c>
      <c r="X79" s="1">
        <f t="shared" si="28"/>
        <v>4.544634806130011</v>
      </c>
      <c r="Y79" s="5">
        <f t="shared" si="29"/>
        <v>0.84090909090909094</v>
      </c>
      <c r="Z79" s="22">
        <v>0</v>
      </c>
      <c r="AA79" s="22">
        <v>0</v>
      </c>
      <c r="AB79" s="22">
        <v>0</v>
      </c>
      <c r="AC79" s="24">
        <v>92.416666666699996</v>
      </c>
      <c r="AD79" s="22">
        <v>0</v>
      </c>
      <c r="AE79" s="22">
        <v>0</v>
      </c>
      <c r="AF79" s="22">
        <v>0</v>
      </c>
      <c r="AG79">
        <v>5</v>
      </c>
      <c r="AH79">
        <v>24</v>
      </c>
      <c r="AI79">
        <v>60</v>
      </c>
      <c r="AJ79">
        <v>0</v>
      </c>
      <c r="AK79">
        <v>1</v>
      </c>
      <c r="AL79">
        <v>0</v>
      </c>
      <c r="AM79" s="11">
        <f t="shared" si="30"/>
        <v>0.82758620689655171</v>
      </c>
      <c r="AN79" s="1">
        <f t="shared" si="31"/>
        <v>5</v>
      </c>
      <c r="AO79" s="25">
        <f t="shared" si="32"/>
        <v>0</v>
      </c>
      <c r="AP79" s="4">
        <v>1</v>
      </c>
      <c r="AQ79" s="4">
        <v>2</v>
      </c>
      <c r="AR79" s="4">
        <v>13</v>
      </c>
      <c r="AS79" s="6">
        <v>32</v>
      </c>
      <c r="AT79" s="1">
        <f t="shared" si="33"/>
        <v>3.75</v>
      </c>
      <c r="AU79" s="11">
        <f t="shared" si="34"/>
        <v>0.8666666666666667</v>
      </c>
      <c r="AV79">
        <v>0.56200000000000006</v>
      </c>
      <c r="AW79" s="6">
        <v>14</v>
      </c>
      <c r="AX79" s="7">
        <v>4.2000000000000003E-2</v>
      </c>
      <c r="AY79">
        <v>1.5</v>
      </c>
      <c r="AZ79" s="24">
        <v>-2.5</v>
      </c>
      <c r="BA79" s="24">
        <v>0</v>
      </c>
      <c r="BB79" s="24">
        <v>0</v>
      </c>
      <c r="BC79" s="24">
        <v>-2.5</v>
      </c>
      <c r="BD79" s="3">
        <f t="shared" si="35"/>
        <v>-2.5012811713566689</v>
      </c>
      <c r="BE79" s="26">
        <v>-0.1</v>
      </c>
      <c r="BF79" s="27">
        <v>-2.95</v>
      </c>
      <c r="BG79" s="22">
        <v>36</v>
      </c>
      <c r="BH79" s="22">
        <v>31</v>
      </c>
      <c r="BI79" s="5">
        <f t="shared" si="36"/>
        <v>0.86111111111111116</v>
      </c>
      <c r="BJ79" s="22">
        <v>4</v>
      </c>
      <c r="BK79" s="22">
        <v>3</v>
      </c>
      <c r="BL79" s="5">
        <f t="shared" si="37"/>
        <v>0.75</v>
      </c>
      <c r="BM79" s="22">
        <v>4</v>
      </c>
      <c r="BN79" s="22">
        <v>3</v>
      </c>
      <c r="BO79" s="5">
        <f t="shared" si="38"/>
        <v>0.75</v>
      </c>
      <c r="BP79" s="22">
        <v>0</v>
      </c>
      <c r="BQ79" s="22">
        <v>0</v>
      </c>
      <c r="BR79" s="22">
        <v>0</v>
      </c>
      <c r="BS79" s="5" t="str">
        <f t="shared" si="39"/>
        <v/>
      </c>
      <c r="BT79"/>
      <c r="BU79"/>
      <c r="BV79"/>
      <c r="BW79"/>
      <c r="BX79"/>
      <c r="BY79"/>
      <c r="BZ79"/>
      <c r="CA79"/>
      <c r="CB79"/>
      <c r="CC79"/>
      <c r="CD79"/>
      <c r="CE79"/>
      <c r="CF79" s="5" t="str">
        <f t="shared" si="40"/>
        <v/>
      </c>
      <c r="CG79">
        <v>18</v>
      </c>
      <c r="CH79">
        <v>1</v>
      </c>
      <c r="CI79">
        <v>7</v>
      </c>
      <c r="CJ79">
        <v>2</v>
      </c>
      <c r="CK79">
        <v>12</v>
      </c>
      <c r="CL79">
        <v>4</v>
      </c>
      <c r="CM79" s="5">
        <v>0.85920000000000007</v>
      </c>
      <c r="CN79" s="9">
        <v>8.9741482300000008E-2</v>
      </c>
      <c r="CO79" s="10">
        <v>2</v>
      </c>
      <c r="CP79" s="11">
        <f t="shared" si="41"/>
        <v>-6.9349426790909052E-2</v>
      </c>
    </row>
    <row r="80" spans="1:97" x14ac:dyDescent="0.25">
      <c r="A80" s="22" t="s">
        <v>480</v>
      </c>
      <c r="B80" s="22" t="s">
        <v>481</v>
      </c>
      <c r="C80" s="22" t="s">
        <v>482</v>
      </c>
      <c r="D80" s="22" t="s">
        <v>116</v>
      </c>
      <c r="E80" s="22">
        <v>74</v>
      </c>
      <c r="F80" s="22">
        <v>205</v>
      </c>
      <c r="G80" s="22" t="s">
        <v>101</v>
      </c>
      <c r="H80" s="28"/>
      <c r="I80" s="22">
        <v>2004</v>
      </c>
      <c r="J80" s="22">
        <v>1</v>
      </c>
      <c r="K80" s="22">
        <v>26</v>
      </c>
      <c r="L80" s="22">
        <v>28</v>
      </c>
      <c r="M80" t="s">
        <v>483</v>
      </c>
      <c r="N80" t="s">
        <v>484</v>
      </c>
      <c r="O80" t="s">
        <v>184</v>
      </c>
      <c r="P80" s="23" t="s">
        <v>184</v>
      </c>
      <c r="Q80" s="22">
        <v>69</v>
      </c>
      <c r="R80" s="22">
        <v>68</v>
      </c>
      <c r="S80" s="22">
        <v>26</v>
      </c>
      <c r="T80" s="22">
        <v>31</v>
      </c>
      <c r="U80" s="22">
        <v>9</v>
      </c>
      <c r="V80" s="22">
        <v>1982</v>
      </c>
      <c r="W80" s="22">
        <v>1834</v>
      </c>
      <c r="X80" s="1">
        <f t="shared" si="28"/>
        <v>2.2630450018051498</v>
      </c>
      <c r="Y80" s="5">
        <f t="shared" si="29"/>
        <v>0.92532795156407666</v>
      </c>
      <c r="Z80" s="22">
        <v>0</v>
      </c>
      <c r="AA80" s="22">
        <v>2</v>
      </c>
      <c r="AB80" s="22">
        <v>0</v>
      </c>
      <c r="AC80" s="24">
        <v>3923.9166666667002</v>
      </c>
      <c r="AD80" s="22">
        <v>5</v>
      </c>
      <c r="AE80" s="22">
        <v>3</v>
      </c>
      <c r="AF80" s="22">
        <v>2</v>
      </c>
      <c r="AG80">
        <v>147</v>
      </c>
      <c r="AH80">
        <v>1820</v>
      </c>
      <c r="AI80">
        <v>3900</v>
      </c>
      <c r="AJ80">
        <v>41</v>
      </c>
      <c r="AK80">
        <v>7</v>
      </c>
      <c r="AL80">
        <v>8</v>
      </c>
      <c r="AM80" s="11">
        <f t="shared" si="30"/>
        <v>0.92526690391459077</v>
      </c>
      <c r="AN80" s="1">
        <f t="shared" si="31"/>
        <v>2.2615384615384615</v>
      </c>
      <c r="AO80" s="25">
        <f t="shared" si="32"/>
        <v>0.6029411764705882</v>
      </c>
      <c r="AP80" s="4">
        <v>1</v>
      </c>
      <c r="AQ80" s="4">
        <v>1</v>
      </c>
      <c r="AR80" s="4">
        <v>14</v>
      </c>
      <c r="AS80" s="6">
        <v>24</v>
      </c>
      <c r="AT80" s="1">
        <f t="shared" si="33"/>
        <v>2.5</v>
      </c>
      <c r="AU80" s="11">
        <f t="shared" si="34"/>
        <v>0.93333333333333335</v>
      </c>
      <c r="AV80">
        <v>4</v>
      </c>
      <c r="AW80" s="6">
        <v>186</v>
      </c>
      <c r="AX80" s="7">
        <v>4</v>
      </c>
      <c r="AY80">
        <v>65.400000000000006</v>
      </c>
      <c r="AZ80" s="24">
        <v>27.1</v>
      </c>
      <c r="BA80" s="24">
        <v>-0.60000000000000009</v>
      </c>
      <c r="BB80" s="24">
        <v>-0.5</v>
      </c>
      <c r="BC80" s="24">
        <v>26</v>
      </c>
      <c r="BD80" s="3">
        <f t="shared" si="35"/>
        <v>18.659574468085104</v>
      </c>
      <c r="BE80" s="26">
        <v>14.5</v>
      </c>
      <c r="BF80" s="27">
        <v>29.93</v>
      </c>
      <c r="BG80" s="22">
        <v>1602</v>
      </c>
      <c r="BH80" s="22">
        <v>1494</v>
      </c>
      <c r="BI80" s="5">
        <f t="shared" si="36"/>
        <v>0.93258426966292129</v>
      </c>
      <c r="BJ80" s="22">
        <v>332</v>
      </c>
      <c r="BK80" s="22">
        <v>296</v>
      </c>
      <c r="BL80" s="5">
        <f t="shared" si="37"/>
        <v>0.89156626506024095</v>
      </c>
      <c r="BM80" s="22">
        <v>48</v>
      </c>
      <c r="BN80" s="22">
        <v>44</v>
      </c>
      <c r="BO80" s="5">
        <f t="shared" si="38"/>
        <v>0.91666666666666663</v>
      </c>
      <c r="BP80" s="22">
        <v>13</v>
      </c>
      <c r="BQ80" s="22">
        <v>33</v>
      </c>
      <c r="BR80" s="22">
        <v>5</v>
      </c>
      <c r="BS80" s="5">
        <f t="shared" si="39"/>
        <v>0.84848484848484851</v>
      </c>
      <c r="BT80" s="22">
        <v>3</v>
      </c>
      <c r="BU80" s="22">
        <v>3</v>
      </c>
      <c r="BV80" s="22">
        <v>15</v>
      </c>
      <c r="BW80" s="22">
        <v>4</v>
      </c>
      <c r="BX80" s="22">
        <v>0</v>
      </c>
      <c r="BY80" s="22">
        <v>1</v>
      </c>
      <c r="BZ80" s="22">
        <v>3</v>
      </c>
      <c r="CA80" s="22">
        <v>2</v>
      </c>
      <c r="CB80" s="22">
        <v>3</v>
      </c>
      <c r="CC80" s="22">
        <v>4</v>
      </c>
      <c r="CD80" s="22">
        <v>18</v>
      </c>
      <c r="CE80" s="22">
        <v>6</v>
      </c>
      <c r="CF80" s="5">
        <f t="shared" si="40"/>
        <v>0.66666666666666674</v>
      </c>
      <c r="CG80">
        <v>837</v>
      </c>
      <c r="CH80">
        <v>24</v>
      </c>
      <c r="CI80">
        <v>503</v>
      </c>
      <c r="CJ80">
        <v>38</v>
      </c>
      <c r="CK80">
        <v>494</v>
      </c>
      <c r="CL80">
        <v>86</v>
      </c>
      <c r="CM80" s="5">
        <v>0.93290000000000006</v>
      </c>
      <c r="CN80" s="9">
        <v>8.4966877400000002E-2</v>
      </c>
      <c r="CO80" s="10">
        <v>2.1029411764999999</v>
      </c>
      <c r="CP80" s="11">
        <f t="shared" si="41"/>
        <v>1.029482896407663E-2</v>
      </c>
    </row>
    <row r="81" spans="1:97" x14ac:dyDescent="0.25">
      <c r="A81" s="22" t="s">
        <v>485</v>
      </c>
      <c r="B81" s="22" t="s">
        <v>486</v>
      </c>
      <c r="C81" s="22" t="s">
        <v>487</v>
      </c>
      <c r="D81" s="22" t="s">
        <v>100</v>
      </c>
      <c r="E81" s="22">
        <v>74</v>
      </c>
      <c r="F81" s="22">
        <v>181</v>
      </c>
      <c r="G81" s="22" t="s">
        <v>101</v>
      </c>
      <c r="H81" s="28"/>
      <c r="I81" s="28"/>
      <c r="J81" s="28"/>
      <c r="K81" s="28"/>
      <c r="L81" s="22">
        <v>28</v>
      </c>
      <c r="M81" t="s">
        <v>150</v>
      </c>
      <c r="N81" t="s">
        <v>488</v>
      </c>
      <c r="O81" t="s">
        <v>126</v>
      </c>
      <c r="P81" s="23" t="s">
        <v>126</v>
      </c>
      <c r="Q81" s="22">
        <v>57</v>
      </c>
      <c r="R81" s="22">
        <v>53</v>
      </c>
      <c r="S81" s="22">
        <v>15</v>
      </c>
      <c r="T81" s="22">
        <v>26</v>
      </c>
      <c r="U81" s="22">
        <v>11</v>
      </c>
      <c r="V81" s="22">
        <v>1542</v>
      </c>
      <c r="W81" s="22">
        <v>1372</v>
      </c>
      <c r="X81" s="1">
        <f t="shared" si="28"/>
        <v>3.160275542978682</v>
      </c>
      <c r="Y81" s="5">
        <f t="shared" si="29"/>
        <v>0.8897535667963683</v>
      </c>
      <c r="Z81" s="22">
        <v>0</v>
      </c>
      <c r="AA81" s="22">
        <v>1</v>
      </c>
      <c r="AB81" s="22">
        <v>4</v>
      </c>
      <c r="AC81" s="24">
        <v>3227.5666666666998</v>
      </c>
      <c r="AD81" s="22">
        <v>1</v>
      </c>
      <c r="AE81" s="22">
        <v>1</v>
      </c>
      <c r="AF81" s="22">
        <v>0</v>
      </c>
      <c r="AG81">
        <v>166</v>
      </c>
      <c r="AH81">
        <v>1315</v>
      </c>
      <c r="AI81">
        <v>3058</v>
      </c>
      <c r="AJ81">
        <v>21</v>
      </c>
      <c r="AK81">
        <v>13</v>
      </c>
      <c r="AL81">
        <v>4</v>
      </c>
      <c r="AM81" s="11">
        <f t="shared" si="30"/>
        <v>0.88791357191087106</v>
      </c>
      <c r="AN81" s="1">
        <f t="shared" si="31"/>
        <v>3.2570307390451272</v>
      </c>
      <c r="AO81" s="25">
        <f t="shared" si="32"/>
        <v>0.39622641509433965</v>
      </c>
      <c r="AP81" s="4">
        <v>4</v>
      </c>
      <c r="AQ81" s="4">
        <v>4</v>
      </c>
      <c r="AR81" s="4">
        <v>57</v>
      </c>
      <c r="AS81" s="6">
        <v>170</v>
      </c>
      <c r="AT81" s="1">
        <f t="shared" si="33"/>
        <v>1.4117647058823528</v>
      </c>
      <c r="AU81" s="11">
        <f t="shared" si="34"/>
        <v>0.93442622950819676</v>
      </c>
      <c r="AV81">
        <v>2.2999999999999998</v>
      </c>
      <c r="AW81" s="6">
        <v>186</v>
      </c>
      <c r="AX81" s="7">
        <v>2.2999999999999998</v>
      </c>
      <c r="AY81">
        <v>53.8</v>
      </c>
      <c r="AZ81" s="24">
        <v>-26.8</v>
      </c>
      <c r="BA81" s="24">
        <v>0.60000000000000009</v>
      </c>
      <c r="BB81" s="24">
        <v>2.1</v>
      </c>
      <c r="BC81" s="24">
        <v>-24</v>
      </c>
      <c r="BD81" s="3">
        <f t="shared" si="35"/>
        <v>-27.723404255319149</v>
      </c>
      <c r="BE81" s="26">
        <v>4.5999999999999996</v>
      </c>
      <c r="BF81" s="27">
        <v>-23.7</v>
      </c>
      <c r="BG81" s="22">
        <v>1310</v>
      </c>
      <c r="BH81" s="22">
        <v>1175</v>
      </c>
      <c r="BI81" s="5">
        <f t="shared" si="36"/>
        <v>0.89694656488549618</v>
      </c>
      <c r="BJ81" s="22">
        <v>205</v>
      </c>
      <c r="BK81" s="22">
        <v>174</v>
      </c>
      <c r="BL81" s="5">
        <f t="shared" si="37"/>
        <v>0.84878048780487803</v>
      </c>
      <c r="BM81" s="22">
        <v>27</v>
      </c>
      <c r="BN81" s="22">
        <v>23</v>
      </c>
      <c r="BO81" s="5">
        <f t="shared" si="38"/>
        <v>0.85185185185185186</v>
      </c>
      <c r="BP81" s="22">
        <v>14</v>
      </c>
      <c r="BQ81" s="22">
        <v>38</v>
      </c>
      <c r="BR81" s="22">
        <v>6</v>
      </c>
      <c r="BS81" s="5">
        <f t="shared" si="39"/>
        <v>0.84210526315789469</v>
      </c>
      <c r="BT81" s="22">
        <v>2</v>
      </c>
      <c r="BU81" s="22">
        <v>2</v>
      </c>
      <c r="BV81" s="22">
        <v>27</v>
      </c>
      <c r="BW81" s="22">
        <v>5</v>
      </c>
      <c r="BX81" s="22">
        <v>0</v>
      </c>
      <c r="BY81" s="22">
        <v>3</v>
      </c>
      <c r="BZ81" s="22">
        <v>11</v>
      </c>
      <c r="CA81" s="22">
        <v>4</v>
      </c>
      <c r="CB81" s="22">
        <v>2</v>
      </c>
      <c r="CC81" s="22">
        <v>5</v>
      </c>
      <c r="CD81" s="22">
        <v>38</v>
      </c>
      <c r="CE81" s="22">
        <v>9</v>
      </c>
      <c r="CF81" s="5">
        <f t="shared" si="40"/>
        <v>0.76315789473684215</v>
      </c>
      <c r="CG81">
        <v>602</v>
      </c>
      <c r="CH81">
        <v>37</v>
      </c>
      <c r="CI81">
        <v>404</v>
      </c>
      <c r="CJ81">
        <v>44</v>
      </c>
      <c r="CK81">
        <v>366</v>
      </c>
      <c r="CL81">
        <v>89</v>
      </c>
      <c r="CM81" s="5">
        <v>0.8992</v>
      </c>
      <c r="CN81" s="9">
        <v>8.5871476799999999E-2</v>
      </c>
      <c r="CO81" s="10">
        <v>2.4528301887000001</v>
      </c>
      <c r="CP81" s="11">
        <f t="shared" si="41"/>
        <v>-2.4374956403631742E-2</v>
      </c>
      <c r="CQ81" s="29">
        <v>4</v>
      </c>
      <c r="CR81" s="29" t="s">
        <v>489</v>
      </c>
      <c r="CS81">
        <v>112</v>
      </c>
    </row>
    <row r="82" spans="1:97" x14ac:dyDescent="0.25">
      <c r="A82" s="22" t="s">
        <v>490</v>
      </c>
      <c r="B82" s="22" t="s">
        <v>491</v>
      </c>
      <c r="C82" s="22" t="s">
        <v>167</v>
      </c>
      <c r="D82" s="22" t="s">
        <v>100</v>
      </c>
      <c r="E82" s="22">
        <v>75</v>
      </c>
      <c r="F82" s="22">
        <v>191</v>
      </c>
      <c r="G82" s="22" t="s">
        <v>101</v>
      </c>
      <c r="H82" s="22" t="s">
        <v>102</v>
      </c>
      <c r="I82" s="22">
        <v>2013</v>
      </c>
      <c r="J82" s="22">
        <v>6</v>
      </c>
      <c r="K82" s="22">
        <v>170</v>
      </c>
      <c r="L82" s="22">
        <v>20</v>
      </c>
      <c r="M82" t="s">
        <v>492</v>
      </c>
      <c r="N82" t="s">
        <v>493</v>
      </c>
      <c r="O82" t="s">
        <v>365</v>
      </c>
      <c r="P82" s="23" t="s">
        <v>365</v>
      </c>
      <c r="Q82" s="22">
        <v>2</v>
      </c>
      <c r="R82" s="22">
        <v>2</v>
      </c>
      <c r="S82" s="22">
        <v>2</v>
      </c>
      <c r="T82" s="22">
        <v>0</v>
      </c>
      <c r="U82" s="22">
        <v>0</v>
      </c>
      <c r="V82" s="22">
        <v>45</v>
      </c>
      <c r="W82" s="22">
        <v>44</v>
      </c>
      <c r="X82" s="1">
        <f t="shared" si="28"/>
        <v>0.50384884534653707</v>
      </c>
      <c r="Y82" s="5">
        <f t="shared" si="29"/>
        <v>0.97777777777777775</v>
      </c>
      <c r="Z82" s="22">
        <v>0</v>
      </c>
      <c r="AA82" s="22">
        <v>0</v>
      </c>
      <c r="AB82" s="22">
        <v>0</v>
      </c>
      <c r="AC82" s="24">
        <v>119.0833333333</v>
      </c>
      <c r="AD82" s="22">
        <v>1</v>
      </c>
      <c r="AE82" s="22">
        <v>0</v>
      </c>
      <c r="AF82" s="22">
        <v>0</v>
      </c>
      <c r="AG82">
        <v>1</v>
      </c>
      <c r="AH82">
        <v>44</v>
      </c>
      <c r="AI82">
        <v>119</v>
      </c>
      <c r="AJ82">
        <v>2</v>
      </c>
      <c r="AK82">
        <v>0</v>
      </c>
      <c r="AL82">
        <v>0</v>
      </c>
      <c r="AM82" s="11">
        <f t="shared" si="30"/>
        <v>0.97777777777777775</v>
      </c>
      <c r="AN82" s="1">
        <f t="shared" si="31"/>
        <v>0.50420168067226889</v>
      </c>
      <c r="AO82" s="25">
        <f t="shared" si="32"/>
        <v>1</v>
      </c>
      <c r="AP82" s="4">
        <v>0</v>
      </c>
      <c r="AQ82" s="4">
        <v>0</v>
      </c>
      <c r="AR82" s="4">
        <v>0</v>
      </c>
      <c r="AS82" s="6">
        <v>0</v>
      </c>
      <c r="AT82" s="1">
        <f t="shared" si="33"/>
        <v>0</v>
      </c>
      <c r="AU82" s="11">
        <f t="shared" si="34"/>
        <v>0</v>
      </c>
      <c r="AV82">
        <v>0.8</v>
      </c>
      <c r="AW82" s="6">
        <v>49</v>
      </c>
      <c r="AX82" s="7">
        <v>0.21099999999999999</v>
      </c>
      <c r="AY82">
        <v>2</v>
      </c>
      <c r="AZ82" s="24">
        <v>2.6</v>
      </c>
      <c r="BA82" s="24">
        <v>0.1</v>
      </c>
      <c r="BB82" s="24">
        <v>0</v>
      </c>
      <c r="BC82" s="24">
        <v>2.8</v>
      </c>
      <c r="BD82" s="3">
        <f t="shared" si="35"/>
        <v>2.6593456874857009</v>
      </c>
      <c r="BE82" s="26">
        <v>0.60000000000000009</v>
      </c>
      <c r="BF82" s="27">
        <v>3.21</v>
      </c>
      <c r="BG82" s="22">
        <v>35</v>
      </c>
      <c r="BH82" s="22">
        <v>34</v>
      </c>
      <c r="BI82" s="5">
        <f t="shared" si="36"/>
        <v>0.97142857142857142</v>
      </c>
      <c r="BJ82" s="22">
        <v>8</v>
      </c>
      <c r="BK82" s="22">
        <v>8</v>
      </c>
      <c r="BL82" s="5">
        <f t="shared" si="37"/>
        <v>1</v>
      </c>
      <c r="BM82" s="22">
        <v>2</v>
      </c>
      <c r="BN82" s="22">
        <v>2</v>
      </c>
      <c r="BO82" s="5">
        <f t="shared" si="38"/>
        <v>1</v>
      </c>
      <c r="BP82" s="22">
        <v>0</v>
      </c>
      <c r="BQ82" s="22">
        <v>0</v>
      </c>
      <c r="BR82" s="22">
        <v>0</v>
      </c>
      <c r="BS82" s="5" t="str">
        <f t="shared" si="39"/>
        <v/>
      </c>
      <c r="BT82"/>
      <c r="BU82"/>
      <c r="BV82"/>
      <c r="BW82"/>
      <c r="BX82"/>
      <c r="BY82"/>
      <c r="BZ82"/>
      <c r="CA82"/>
      <c r="CB82"/>
      <c r="CC82"/>
      <c r="CD82"/>
      <c r="CE82"/>
      <c r="CF82" s="5" t="str">
        <f t="shared" si="40"/>
        <v/>
      </c>
      <c r="CG82">
        <v>19</v>
      </c>
      <c r="CH82">
        <v>0</v>
      </c>
      <c r="CI82">
        <v>11</v>
      </c>
      <c r="CJ82">
        <v>0</v>
      </c>
      <c r="CK82">
        <v>14</v>
      </c>
      <c r="CL82">
        <v>1</v>
      </c>
      <c r="CM82" s="5">
        <v>0.9839</v>
      </c>
      <c r="CN82" s="9">
        <v>7.5252525299999998E-2</v>
      </c>
      <c r="CO82" s="10">
        <v>2.5</v>
      </c>
      <c r="CP82" s="11">
        <f t="shared" si="41"/>
        <v>5.3030303077777785E-2</v>
      </c>
    </row>
    <row r="83" spans="1:97" x14ac:dyDescent="0.25">
      <c r="A83" s="22" t="s">
        <v>494</v>
      </c>
      <c r="B83" s="22" t="s">
        <v>495</v>
      </c>
      <c r="C83" s="22" t="s">
        <v>216</v>
      </c>
      <c r="D83" s="22" t="s">
        <v>100</v>
      </c>
      <c r="E83" s="22">
        <v>76</v>
      </c>
      <c r="F83" s="22">
        <v>215</v>
      </c>
      <c r="G83" s="22" t="s">
        <v>101</v>
      </c>
      <c r="H83" s="28"/>
      <c r="I83" s="22">
        <v>2001</v>
      </c>
      <c r="J83" s="22">
        <v>5</v>
      </c>
      <c r="K83" s="22">
        <v>161</v>
      </c>
      <c r="L83" s="22">
        <v>32</v>
      </c>
      <c r="M83" t="s">
        <v>398</v>
      </c>
      <c r="N83" t="s">
        <v>496</v>
      </c>
      <c r="O83" t="s">
        <v>204</v>
      </c>
      <c r="P83" s="23" t="s">
        <v>204</v>
      </c>
      <c r="Q83" s="22">
        <v>62</v>
      </c>
      <c r="R83" s="22">
        <v>61</v>
      </c>
      <c r="S83" s="22">
        <v>14</v>
      </c>
      <c r="T83" s="22">
        <v>42</v>
      </c>
      <c r="U83" s="22">
        <v>5</v>
      </c>
      <c r="V83" s="22">
        <v>1955</v>
      </c>
      <c r="W83" s="22">
        <v>1768</v>
      </c>
      <c r="X83" s="1">
        <f t="shared" si="28"/>
        <v>3.1554228557233346</v>
      </c>
      <c r="Y83" s="5">
        <f t="shared" si="29"/>
        <v>0.90434782608695652</v>
      </c>
      <c r="Z83" s="22">
        <v>0</v>
      </c>
      <c r="AA83" s="22">
        <v>1</v>
      </c>
      <c r="AB83" s="22">
        <v>10</v>
      </c>
      <c r="AC83" s="24">
        <v>3555.7833333333001</v>
      </c>
      <c r="AD83" s="22">
        <v>0</v>
      </c>
      <c r="AE83" s="22">
        <v>0</v>
      </c>
      <c r="AF83" s="22">
        <v>0</v>
      </c>
      <c r="AG83">
        <v>186</v>
      </c>
      <c r="AH83">
        <v>1760</v>
      </c>
      <c r="AI83">
        <v>3534</v>
      </c>
      <c r="AJ83">
        <v>29</v>
      </c>
      <c r="AK83">
        <v>12</v>
      </c>
      <c r="AL83">
        <v>6</v>
      </c>
      <c r="AM83" s="11">
        <f t="shared" si="30"/>
        <v>0.90441932168550876</v>
      </c>
      <c r="AN83" s="1">
        <f t="shared" si="31"/>
        <v>3.1578947368421053</v>
      </c>
      <c r="AO83" s="25">
        <f t="shared" si="32"/>
        <v>0.47540983606557374</v>
      </c>
      <c r="AP83" s="4">
        <v>1</v>
      </c>
      <c r="AQ83" s="4">
        <v>1</v>
      </c>
      <c r="AR83" s="4">
        <v>8</v>
      </c>
      <c r="AS83" s="6">
        <v>22</v>
      </c>
      <c r="AT83" s="1">
        <f t="shared" si="33"/>
        <v>2.7272727272727275</v>
      </c>
      <c r="AU83" s="11">
        <f t="shared" si="34"/>
        <v>0.88888888888888884</v>
      </c>
      <c r="AV83">
        <v>5.6669999999999998</v>
      </c>
      <c r="AW83" s="6">
        <v>186</v>
      </c>
      <c r="AX83" s="7">
        <v>5.6669999999999998</v>
      </c>
      <c r="AY83">
        <v>59.3</v>
      </c>
      <c r="AZ83" s="24">
        <v>-8.1999999999999993</v>
      </c>
      <c r="BA83" s="24">
        <v>-2.1</v>
      </c>
      <c r="BB83" s="24">
        <v>0.1</v>
      </c>
      <c r="BC83" s="24">
        <v>-10.199999999999999</v>
      </c>
      <c r="BD83" s="3">
        <f t="shared" si="35"/>
        <v>-21.087234042553192</v>
      </c>
      <c r="BE83" s="26">
        <v>9.3000000000000007</v>
      </c>
      <c r="BF83" s="27">
        <v>-12.93</v>
      </c>
      <c r="BG83" s="22">
        <v>1564</v>
      </c>
      <c r="BH83" s="22">
        <v>1426</v>
      </c>
      <c r="BI83" s="5">
        <f t="shared" si="36"/>
        <v>0.91176470588235292</v>
      </c>
      <c r="BJ83" s="22">
        <v>339</v>
      </c>
      <c r="BK83" s="22">
        <v>294</v>
      </c>
      <c r="BL83" s="5">
        <f t="shared" si="37"/>
        <v>0.86725663716814161</v>
      </c>
      <c r="BM83" s="22">
        <v>52</v>
      </c>
      <c r="BN83" s="22">
        <v>48</v>
      </c>
      <c r="BO83" s="5">
        <f t="shared" si="38"/>
        <v>0.92307692307692313</v>
      </c>
      <c r="BP83" s="22">
        <v>11</v>
      </c>
      <c r="BQ83" s="22">
        <v>27</v>
      </c>
      <c r="BR83" s="22">
        <v>2</v>
      </c>
      <c r="BS83" s="5">
        <f t="shared" si="39"/>
        <v>0.92592592592592593</v>
      </c>
      <c r="BT83" s="22">
        <v>1</v>
      </c>
      <c r="BU83" s="22">
        <v>1</v>
      </c>
      <c r="BV83" s="22">
        <v>5</v>
      </c>
      <c r="BW83" s="22">
        <v>1</v>
      </c>
      <c r="BX83" s="22">
        <v>2</v>
      </c>
      <c r="BY83" s="22">
        <v>2</v>
      </c>
      <c r="BZ83" s="22">
        <v>12</v>
      </c>
      <c r="CA83" s="22">
        <v>4</v>
      </c>
      <c r="CB83" s="22">
        <v>3</v>
      </c>
      <c r="CC83" s="22">
        <v>3</v>
      </c>
      <c r="CD83" s="22">
        <v>17</v>
      </c>
      <c r="CE83" s="22">
        <v>5</v>
      </c>
      <c r="CF83" s="5">
        <f t="shared" si="40"/>
        <v>0.70588235294117641</v>
      </c>
      <c r="CG83">
        <v>815</v>
      </c>
      <c r="CH83">
        <v>31</v>
      </c>
      <c r="CI83">
        <v>482</v>
      </c>
      <c r="CJ83">
        <v>40</v>
      </c>
      <c r="CK83">
        <v>471</v>
      </c>
      <c r="CL83">
        <v>116</v>
      </c>
      <c r="CM83" s="5">
        <v>0.91490000000000005</v>
      </c>
      <c r="CN83" s="9">
        <v>8.5834424600000001E-2</v>
      </c>
      <c r="CO83" s="10">
        <v>1.9016393442999999</v>
      </c>
      <c r="CP83" s="11">
        <f t="shared" si="41"/>
        <v>-9.8177493130434668E-3</v>
      </c>
    </row>
    <row r="84" spans="1:97" x14ac:dyDescent="0.25">
      <c r="A84" s="22" t="s">
        <v>497</v>
      </c>
      <c r="B84" s="22" t="s">
        <v>498</v>
      </c>
      <c r="C84" s="22" t="s">
        <v>192</v>
      </c>
      <c r="D84" s="22" t="s">
        <v>116</v>
      </c>
      <c r="E84" s="22">
        <v>72</v>
      </c>
      <c r="F84" s="22">
        <v>190</v>
      </c>
      <c r="G84" s="22" t="s">
        <v>101</v>
      </c>
      <c r="H84" s="28"/>
      <c r="I84" s="22">
        <v>2005</v>
      </c>
      <c r="J84" s="22">
        <v>4</v>
      </c>
      <c r="K84" s="22">
        <v>112</v>
      </c>
      <c r="L84" s="22">
        <v>27</v>
      </c>
      <c r="M84" t="s">
        <v>499</v>
      </c>
      <c r="N84" t="s">
        <v>500</v>
      </c>
      <c r="O84" t="s">
        <v>266</v>
      </c>
      <c r="P84" s="23" t="s">
        <v>266</v>
      </c>
      <c r="Q84" s="22">
        <v>22</v>
      </c>
      <c r="R84" s="22">
        <v>19</v>
      </c>
      <c r="S84" s="22">
        <v>8</v>
      </c>
      <c r="T84" s="22">
        <v>9</v>
      </c>
      <c r="U84" s="22">
        <v>2</v>
      </c>
      <c r="V84" s="22">
        <v>553</v>
      </c>
      <c r="W84" s="22">
        <v>499</v>
      </c>
      <c r="X84" s="1">
        <f t="shared" si="28"/>
        <v>2.6202992317023854</v>
      </c>
      <c r="Y84" s="5">
        <f t="shared" si="29"/>
        <v>0.90235081374321879</v>
      </c>
      <c r="Z84" s="22">
        <v>0</v>
      </c>
      <c r="AA84" s="22">
        <v>0</v>
      </c>
      <c r="AB84" s="22">
        <v>2</v>
      </c>
      <c r="AC84" s="24">
        <v>1236.5</v>
      </c>
      <c r="AD84" s="22">
        <v>2</v>
      </c>
      <c r="AE84" s="22">
        <v>0</v>
      </c>
      <c r="AF84" s="22">
        <v>0</v>
      </c>
      <c r="AG84">
        <v>49</v>
      </c>
      <c r="AH84">
        <v>477</v>
      </c>
      <c r="AI84">
        <v>1149</v>
      </c>
      <c r="AJ84">
        <v>10</v>
      </c>
      <c r="AK84">
        <v>1</v>
      </c>
      <c r="AL84">
        <v>0</v>
      </c>
      <c r="AM84" s="11">
        <f t="shared" si="30"/>
        <v>0.90684410646387836</v>
      </c>
      <c r="AN84" s="1">
        <f t="shared" si="31"/>
        <v>2.5587467362924285</v>
      </c>
      <c r="AO84" s="25">
        <f t="shared" si="32"/>
        <v>0.52631578947368418</v>
      </c>
      <c r="AP84" s="4">
        <v>3</v>
      </c>
      <c r="AQ84" s="4">
        <v>5</v>
      </c>
      <c r="AR84" s="4">
        <v>22</v>
      </c>
      <c r="AS84" s="6">
        <v>88</v>
      </c>
      <c r="AT84" s="1">
        <f t="shared" si="33"/>
        <v>3.4090909090909092</v>
      </c>
      <c r="AU84" s="11">
        <f t="shared" si="34"/>
        <v>0.81481481481481477</v>
      </c>
      <c r="AV84">
        <v>1.6</v>
      </c>
      <c r="AW84" s="6">
        <v>186</v>
      </c>
      <c r="AX84" s="7">
        <v>1.6</v>
      </c>
      <c r="AY84">
        <v>20.6</v>
      </c>
      <c r="AZ84" s="24">
        <v>-3.5</v>
      </c>
      <c r="BA84" s="24">
        <v>0.60000000000000009</v>
      </c>
      <c r="BB84" s="24">
        <v>-1.2</v>
      </c>
      <c r="BC84" s="24">
        <v>-4.0999999999999996</v>
      </c>
      <c r="BD84" s="3">
        <f t="shared" si="35"/>
        <v>-6.3340425531914892</v>
      </c>
      <c r="BE84" s="26">
        <v>2.5</v>
      </c>
      <c r="BF84" s="27">
        <v>-2.4900000000000002</v>
      </c>
      <c r="BG84" s="22">
        <v>476</v>
      </c>
      <c r="BH84" s="22">
        <v>435</v>
      </c>
      <c r="BI84" s="5">
        <f t="shared" si="36"/>
        <v>0.91386554621848737</v>
      </c>
      <c r="BJ84" s="22">
        <v>64</v>
      </c>
      <c r="BK84" s="22">
        <v>52</v>
      </c>
      <c r="BL84" s="5">
        <f t="shared" si="37"/>
        <v>0.8125</v>
      </c>
      <c r="BM84" s="22">
        <v>13</v>
      </c>
      <c r="BN84" s="22">
        <v>12</v>
      </c>
      <c r="BO84" s="5">
        <f t="shared" si="38"/>
        <v>0.92307692307692313</v>
      </c>
      <c r="BP84" s="22">
        <v>4</v>
      </c>
      <c r="BQ84" s="22">
        <v>8</v>
      </c>
      <c r="BR84" s="22">
        <v>0</v>
      </c>
      <c r="BS84" s="5">
        <f t="shared" si="39"/>
        <v>1</v>
      </c>
      <c r="BT84" s="22">
        <v>0</v>
      </c>
      <c r="BU84" s="22">
        <v>0</v>
      </c>
      <c r="BV84" s="22">
        <v>0</v>
      </c>
      <c r="BW84" s="22">
        <v>0</v>
      </c>
      <c r="BX84" s="22">
        <v>1</v>
      </c>
      <c r="BY84" s="22">
        <v>2</v>
      </c>
      <c r="BZ84" s="22">
        <v>12</v>
      </c>
      <c r="CA84" s="22">
        <v>5</v>
      </c>
      <c r="CB84" s="22">
        <v>1</v>
      </c>
      <c r="CC84" s="22">
        <v>2</v>
      </c>
      <c r="CD84" s="22">
        <v>12</v>
      </c>
      <c r="CE84" s="22">
        <v>5</v>
      </c>
      <c r="CF84" s="5">
        <f t="shared" si="40"/>
        <v>0.58333333333333326</v>
      </c>
      <c r="CG84">
        <v>218</v>
      </c>
      <c r="CH84">
        <v>4</v>
      </c>
      <c r="CI84">
        <v>147</v>
      </c>
      <c r="CJ84">
        <v>13</v>
      </c>
      <c r="CK84">
        <v>134</v>
      </c>
      <c r="CL84">
        <v>37</v>
      </c>
      <c r="CM84" s="5">
        <v>0.91890000000000005</v>
      </c>
      <c r="CN84" s="9">
        <v>8.7079965100000004E-2</v>
      </c>
      <c r="CO84" s="10">
        <v>2.3684210526</v>
      </c>
      <c r="CP84" s="11">
        <f t="shared" si="41"/>
        <v>-1.0569221156781161E-2</v>
      </c>
      <c r="CQ84" s="29">
        <v>7</v>
      </c>
      <c r="CR84" s="29" t="s">
        <v>153</v>
      </c>
      <c r="CS84">
        <v>137</v>
      </c>
    </row>
    <row r="85" spans="1:97" x14ac:dyDescent="0.25">
      <c r="A85" s="22" t="s">
        <v>501</v>
      </c>
      <c r="B85" s="22" t="s">
        <v>502</v>
      </c>
      <c r="C85" s="22" t="s">
        <v>216</v>
      </c>
      <c r="D85" s="22" t="s">
        <v>100</v>
      </c>
      <c r="E85" s="22">
        <v>74</v>
      </c>
      <c r="F85" s="22">
        <v>200</v>
      </c>
      <c r="G85" s="22" t="s">
        <v>101</v>
      </c>
      <c r="H85" s="22" t="s">
        <v>102</v>
      </c>
      <c r="I85" s="22">
        <v>2012</v>
      </c>
      <c r="J85" s="22">
        <v>1</v>
      </c>
      <c r="K85" s="22">
        <v>24</v>
      </c>
      <c r="L85" s="22">
        <v>21</v>
      </c>
      <c r="M85" t="s">
        <v>503</v>
      </c>
      <c r="N85" t="s">
        <v>504</v>
      </c>
      <c r="O85" t="s">
        <v>467</v>
      </c>
      <c r="P85" s="23" t="s">
        <v>467</v>
      </c>
      <c r="Q85" s="22">
        <v>1</v>
      </c>
      <c r="R85" s="22">
        <v>1</v>
      </c>
      <c r="S85" s="22">
        <v>0</v>
      </c>
      <c r="T85" s="22">
        <v>1</v>
      </c>
      <c r="U85" s="22">
        <v>0</v>
      </c>
      <c r="V85" s="22">
        <v>6</v>
      </c>
      <c r="W85" s="22">
        <v>3</v>
      </c>
      <c r="X85" s="1">
        <f t="shared" si="28"/>
        <v>5.76</v>
      </c>
      <c r="Y85" s="5">
        <f t="shared" si="29"/>
        <v>0.5</v>
      </c>
      <c r="Z85" s="22">
        <v>0</v>
      </c>
      <c r="AA85" s="22">
        <v>0</v>
      </c>
      <c r="AB85" s="22">
        <v>0</v>
      </c>
      <c r="AC85" s="24">
        <v>31.25</v>
      </c>
      <c r="AD85" s="22">
        <v>0</v>
      </c>
      <c r="AE85" s="22">
        <v>0</v>
      </c>
      <c r="AF85" s="22">
        <v>0</v>
      </c>
      <c r="AG85"/>
      <c r="AH85"/>
      <c r="AI85"/>
      <c r="AJ85"/>
      <c r="AK85"/>
      <c r="AL85"/>
      <c r="AM85" s="11">
        <f t="shared" si="30"/>
        <v>0</v>
      </c>
      <c r="AN85" s="1">
        <f t="shared" si="31"/>
        <v>0</v>
      </c>
      <c r="AO85" s="25">
        <f t="shared" si="32"/>
        <v>0</v>
      </c>
      <c r="AP85" s="4">
        <v>0</v>
      </c>
      <c r="AQ85" s="4">
        <v>3</v>
      </c>
      <c r="AR85" s="4">
        <v>3</v>
      </c>
      <c r="AS85" s="6">
        <v>31</v>
      </c>
      <c r="AT85" s="1">
        <f t="shared" si="33"/>
        <v>5.806451612903226</v>
      </c>
      <c r="AU85" s="11">
        <f t="shared" si="34"/>
        <v>0.5</v>
      </c>
      <c r="AV85">
        <v>1.4630000000000001</v>
      </c>
      <c r="AW85" s="6">
        <v>16</v>
      </c>
      <c r="AX85" s="7">
        <v>0.126</v>
      </c>
      <c r="AY85">
        <v>0.5</v>
      </c>
      <c r="AZ85" s="24">
        <v>-2</v>
      </c>
      <c r="BA85" s="24">
        <v>0.1</v>
      </c>
      <c r="BB85" s="24">
        <v>0</v>
      </c>
      <c r="BC85" s="24">
        <v>-1.9</v>
      </c>
      <c r="BD85" s="3">
        <f t="shared" si="35"/>
        <v>-2.0674216426447036</v>
      </c>
      <c r="BE85" s="26">
        <v>-0.30000000000000004</v>
      </c>
      <c r="BF85" s="27">
        <v>-2.67</v>
      </c>
      <c r="BG85" s="22">
        <v>6</v>
      </c>
      <c r="BH85" s="22">
        <v>3</v>
      </c>
      <c r="BI85" s="5">
        <f t="shared" si="36"/>
        <v>0.5</v>
      </c>
      <c r="BJ85" s="22">
        <v>0</v>
      </c>
      <c r="BK85" s="22">
        <v>0</v>
      </c>
      <c r="BL85" s="5" t="str">
        <f t="shared" si="37"/>
        <v/>
      </c>
      <c r="BM85" s="22">
        <v>0</v>
      </c>
      <c r="BN85" s="22">
        <v>0</v>
      </c>
      <c r="BO85" s="5" t="str">
        <f t="shared" si="38"/>
        <v/>
      </c>
      <c r="BP85" s="22">
        <v>0</v>
      </c>
      <c r="BQ85" s="22">
        <v>0</v>
      </c>
      <c r="BR85" s="22">
        <v>0</v>
      </c>
      <c r="BS85" s="5" t="str">
        <f t="shared" si="39"/>
        <v/>
      </c>
      <c r="BT85"/>
      <c r="BU85"/>
      <c r="BV85"/>
      <c r="BW85"/>
      <c r="BX85"/>
      <c r="BY85"/>
      <c r="BZ85"/>
      <c r="CA85"/>
      <c r="CB85"/>
      <c r="CC85"/>
      <c r="CD85"/>
      <c r="CE85"/>
      <c r="CF85" s="5" t="str">
        <f t="shared" si="40"/>
        <v/>
      </c>
      <c r="CG85">
        <v>1</v>
      </c>
      <c r="CH85">
        <v>2</v>
      </c>
      <c r="CI85">
        <v>2</v>
      </c>
      <c r="CJ85">
        <v>1</v>
      </c>
      <c r="CK85">
        <v>0</v>
      </c>
      <c r="CL85">
        <v>0</v>
      </c>
      <c r="CM85" s="5"/>
      <c r="CP85" s="11">
        <f t="shared" si="41"/>
        <v>-0.5</v>
      </c>
    </row>
    <row r="86" spans="1:97" x14ac:dyDescent="0.25">
      <c r="A86" s="22" t="s">
        <v>505</v>
      </c>
      <c r="B86" s="22" t="s">
        <v>506</v>
      </c>
      <c r="C86" s="28"/>
      <c r="D86" s="22" t="s">
        <v>232</v>
      </c>
      <c r="E86" s="22">
        <v>72</v>
      </c>
      <c r="F86" s="22">
        <v>176</v>
      </c>
      <c r="G86" s="22" t="s">
        <v>101</v>
      </c>
      <c r="H86" s="22" t="s">
        <v>102</v>
      </c>
      <c r="I86" s="28"/>
      <c r="J86" s="28"/>
      <c r="K86" s="28"/>
      <c r="L86" s="22">
        <v>25</v>
      </c>
      <c r="M86" t="s">
        <v>130</v>
      </c>
      <c r="N86" t="s">
        <v>507</v>
      </c>
      <c r="O86" t="s">
        <v>467</v>
      </c>
      <c r="P86" s="23" t="s">
        <v>467</v>
      </c>
      <c r="Q86" s="22">
        <v>18</v>
      </c>
      <c r="R86" s="22">
        <v>14</v>
      </c>
      <c r="S86" s="22">
        <v>7</v>
      </c>
      <c r="T86" s="22">
        <v>5</v>
      </c>
      <c r="U86" s="22">
        <v>1</v>
      </c>
      <c r="V86" s="22">
        <v>425</v>
      </c>
      <c r="W86" s="22">
        <v>390</v>
      </c>
      <c r="X86" s="1">
        <f t="shared" si="28"/>
        <v>2.3328149300155521</v>
      </c>
      <c r="Y86" s="5">
        <f t="shared" si="29"/>
        <v>0.91764705882352937</v>
      </c>
      <c r="Z86" s="22">
        <v>0</v>
      </c>
      <c r="AA86" s="22">
        <v>0</v>
      </c>
      <c r="AB86" s="22">
        <v>0</v>
      </c>
      <c r="AC86" s="24">
        <v>900.2</v>
      </c>
      <c r="AD86" s="22">
        <v>2</v>
      </c>
      <c r="AE86" s="22">
        <v>1</v>
      </c>
      <c r="AF86" s="22">
        <v>0</v>
      </c>
      <c r="AG86">
        <v>30</v>
      </c>
      <c r="AH86">
        <v>351</v>
      </c>
      <c r="AI86">
        <v>782</v>
      </c>
      <c r="AJ86">
        <v>9</v>
      </c>
      <c r="AK86">
        <v>2</v>
      </c>
      <c r="AL86">
        <v>2</v>
      </c>
      <c r="AM86" s="11">
        <f t="shared" si="30"/>
        <v>0.92125984251968507</v>
      </c>
      <c r="AN86" s="1">
        <f t="shared" si="31"/>
        <v>2.3017902813299234</v>
      </c>
      <c r="AO86" s="25">
        <f t="shared" si="32"/>
        <v>0.6428571428571429</v>
      </c>
      <c r="AP86" s="4">
        <v>4</v>
      </c>
      <c r="AQ86" s="4">
        <v>5</v>
      </c>
      <c r="AR86" s="4">
        <v>39</v>
      </c>
      <c r="AS86" s="6">
        <v>118</v>
      </c>
      <c r="AT86" s="1">
        <f t="shared" si="33"/>
        <v>2.5423728813559321</v>
      </c>
      <c r="AU86" s="11">
        <f t="shared" si="34"/>
        <v>0.88636363636363635</v>
      </c>
      <c r="AV86">
        <v>0.60000000000000009</v>
      </c>
      <c r="AW86" s="6">
        <v>186</v>
      </c>
      <c r="AX86" s="7">
        <v>0.60000000000000009</v>
      </c>
      <c r="AY86">
        <v>15</v>
      </c>
      <c r="AZ86" s="24">
        <v>2.9</v>
      </c>
      <c r="BA86" s="24">
        <v>0.2</v>
      </c>
      <c r="BB86" s="24">
        <v>1.5</v>
      </c>
      <c r="BC86" s="24">
        <v>4.5999999999999996</v>
      </c>
      <c r="BD86" s="3">
        <f t="shared" si="35"/>
        <v>4.4936170212765951</v>
      </c>
      <c r="BE86" s="26">
        <v>2.7</v>
      </c>
      <c r="BF86" s="27">
        <v>4.51</v>
      </c>
      <c r="BG86" s="22">
        <v>351</v>
      </c>
      <c r="BH86" s="22">
        <v>325</v>
      </c>
      <c r="BI86" s="5">
        <f t="shared" si="36"/>
        <v>0.92592592592592593</v>
      </c>
      <c r="BJ86" s="22">
        <v>69</v>
      </c>
      <c r="BK86" s="22">
        <v>61</v>
      </c>
      <c r="BL86" s="5">
        <f t="shared" si="37"/>
        <v>0.88405797101449279</v>
      </c>
      <c r="BM86" s="22">
        <v>5</v>
      </c>
      <c r="BN86" s="22">
        <v>4</v>
      </c>
      <c r="BO86" s="5">
        <f t="shared" si="38"/>
        <v>0.8</v>
      </c>
      <c r="BP86" s="22">
        <v>5</v>
      </c>
      <c r="BQ86" s="22">
        <v>7</v>
      </c>
      <c r="BR86" s="22">
        <v>0</v>
      </c>
      <c r="BS86" s="5">
        <f t="shared" si="39"/>
        <v>1</v>
      </c>
      <c r="BT86" s="22">
        <v>0</v>
      </c>
      <c r="BU86" s="22">
        <v>1</v>
      </c>
      <c r="BV86" s="22">
        <v>2</v>
      </c>
      <c r="BW86" s="22">
        <v>1</v>
      </c>
      <c r="BX86" s="22">
        <v>1</v>
      </c>
      <c r="BY86" s="22">
        <v>0</v>
      </c>
      <c r="BZ86" s="22">
        <v>7</v>
      </c>
      <c r="CA86" s="22">
        <v>0</v>
      </c>
      <c r="CB86" s="22">
        <v>1</v>
      </c>
      <c r="CC86" s="22">
        <v>1</v>
      </c>
      <c r="CD86" s="22">
        <v>9</v>
      </c>
      <c r="CE86" s="22">
        <v>1</v>
      </c>
      <c r="CF86" s="5">
        <f t="shared" si="40"/>
        <v>0.88888888888888884</v>
      </c>
      <c r="CG86">
        <v>163</v>
      </c>
      <c r="CH86">
        <v>5</v>
      </c>
      <c r="CI86">
        <v>116</v>
      </c>
      <c r="CJ86">
        <v>8</v>
      </c>
      <c r="CK86">
        <v>111</v>
      </c>
      <c r="CL86">
        <v>22</v>
      </c>
      <c r="CM86" s="5">
        <v>0.92910000000000004</v>
      </c>
      <c r="CN86" s="9">
        <v>8.5563720300000007E-2</v>
      </c>
      <c r="CO86" s="10">
        <v>2.5</v>
      </c>
      <c r="CP86" s="11">
        <f t="shared" si="41"/>
        <v>3.2107791235294059E-3</v>
      </c>
    </row>
    <row r="87" spans="1:97" x14ac:dyDescent="0.25">
      <c r="A87" s="22" t="s">
        <v>508</v>
      </c>
      <c r="B87" s="22" t="s">
        <v>509</v>
      </c>
      <c r="C87" s="22" t="s">
        <v>216</v>
      </c>
      <c r="D87" s="22" t="s">
        <v>100</v>
      </c>
      <c r="E87" s="22">
        <v>75</v>
      </c>
      <c r="F87" s="22">
        <v>195</v>
      </c>
      <c r="G87" s="22" t="s">
        <v>101</v>
      </c>
      <c r="H87" s="28"/>
      <c r="I87" s="28"/>
      <c r="J87" s="28"/>
      <c r="K87" s="28"/>
      <c r="L87" s="22">
        <v>27</v>
      </c>
      <c r="M87" t="s">
        <v>510</v>
      </c>
      <c r="N87" t="s">
        <v>511</v>
      </c>
      <c r="O87" t="s">
        <v>365</v>
      </c>
      <c r="P87" s="23" t="s">
        <v>365</v>
      </c>
      <c r="Q87" s="22">
        <v>36</v>
      </c>
      <c r="R87" s="22">
        <v>34</v>
      </c>
      <c r="S87" s="22">
        <v>21</v>
      </c>
      <c r="T87" s="22">
        <v>9</v>
      </c>
      <c r="U87" s="22">
        <v>4</v>
      </c>
      <c r="V87" s="22">
        <v>1038</v>
      </c>
      <c r="W87" s="22">
        <v>961</v>
      </c>
      <c r="X87" s="1">
        <f t="shared" si="28"/>
        <v>2.2053032291940147</v>
      </c>
      <c r="Y87" s="5">
        <f t="shared" si="29"/>
        <v>0.9258188824662813</v>
      </c>
      <c r="Z87" s="22">
        <v>0</v>
      </c>
      <c r="AA87" s="22">
        <v>0</v>
      </c>
      <c r="AB87" s="22">
        <v>0</v>
      </c>
      <c r="AC87" s="24">
        <v>2094.9499999999998</v>
      </c>
      <c r="AD87" s="22">
        <v>5</v>
      </c>
      <c r="AE87" s="22">
        <v>1</v>
      </c>
      <c r="AF87" s="22">
        <v>1</v>
      </c>
      <c r="AG87">
        <v>77</v>
      </c>
      <c r="AH87">
        <v>937</v>
      </c>
      <c r="AI87">
        <v>2052</v>
      </c>
      <c r="AJ87">
        <v>18</v>
      </c>
      <c r="AK87">
        <v>2</v>
      </c>
      <c r="AL87">
        <v>0</v>
      </c>
      <c r="AM87" s="11">
        <f t="shared" si="30"/>
        <v>0.92406311637080862</v>
      </c>
      <c r="AN87" s="1">
        <f t="shared" si="31"/>
        <v>2.2514619883040936</v>
      </c>
      <c r="AO87" s="25">
        <f t="shared" si="32"/>
        <v>0.52941176470588236</v>
      </c>
      <c r="AP87" s="4">
        <v>2</v>
      </c>
      <c r="AQ87" s="4">
        <v>0</v>
      </c>
      <c r="AR87" s="4">
        <v>24</v>
      </c>
      <c r="AS87" s="6">
        <v>43</v>
      </c>
      <c r="AT87" s="1">
        <f t="shared" si="33"/>
        <v>0</v>
      </c>
      <c r="AU87" s="11">
        <f t="shared" si="34"/>
        <v>1</v>
      </c>
      <c r="AV87">
        <v>0.56200000000000006</v>
      </c>
      <c r="AW87" s="6">
        <v>186</v>
      </c>
      <c r="AX87" s="7">
        <v>0.56200000000000006</v>
      </c>
      <c r="AY87">
        <v>34.9</v>
      </c>
      <c r="AZ87" s="24">
        <v>13.8</v>
      </c>
      <c r="BA87" s="24">
        <v>0</v>
      </c>
      <c r="BB87" s="24">
        <v>-1.5</v>
      </c>
      <c r="BC87" s="24">
        <v>12.3</v>
      </c>
      <c r="BD87" s="3">
        <f t="shared" si="35"/>
        <v>12.274468085106383</v>
      </c>
      <c r="BE87" s="26">
        <v>7.6</v>
      </c>
      <c r="BF87" s="27">
        <v>6.97</v>
      </c>
      <c r="BG87" s="22">
        <v>909</v>
      </c>
      <c r="BH87" s="22">
        <v>846</v>
      </c>
      <c r="BI87" s="5">
        <f t="shared" si="36"/>
        <v>0.93069306930693074</v>
      </c>
      <c r="BJ87" s="22">
        <v>105</v>
      </c>
      <c r="BK87" s="22">
        <v>93</v>
      </c>
      <c r="BL87" s="5">
        <f t="shared" si="37"/>
        <v>0.88571428571428568</v>
      </c>
      <c r="BM87" s="22">
        <v>24</v>
      </c>
      <c r="BN87" s="22">
        <v>22</v>
      </c>
      <c r="BO87" s="5">
        <f t="shared" si="38"/>
        <v>0.91666666666666663</v>
      </c>
      <c r="BP87" s="22">
        <v>7</v>
      </c>
      <c r="BQ87" s="22">
        <v>11</v>
      </c>
      <c r="BR87" s="22">
        <v>2</v>
      </c>
      <c r="BS87" s="5">
        <f t="shared" si="39"/>
        <v>0.81818181818181812</v>
      </c>
      <c r="BT87" s="22">
        <v>1</v>
      </c>
      <c r="BU87" s="22">
        <v>2</v>
      </c>
      <c r="BV87" s="22">
        <v>8</v>
      </c>
      <c r="BW87" s="22">
        <v>5</v>
      </c>
      <c r="BX87" s="22">
        <v>1</v>
      </c>
      <c r="BY87" s="22">
        <v>0</v>
      </c>
      <c r="BZ87" s="22">
        <v>3</v>
      </c>
      <c r="CA87" s="22">
        <v>0</v>
      </c>
      <c r="CB87" s="22">
        <v>2</v>
      </c>
      <c r="CC87" s="22">
        <v>2</v>
      </c>
      <c r="CD87" s="22">
        <v>11</v>
      </c>
      <c r="CE87" s="22">
        <v>5</v>
      </c>
      <c r="CF87" s="5">
        <f t="shared" si="40"/>
        <v>0.54545454545454541</v>
      </c>
      <c r="CG87">
        <v>485</v>
      </c>
      <c r="CH87">
        <v>18</v>
      </c>
      <c r="CI87">
        <v>227</v>
      </c>
      <c r="CJ87">
        <v>16</v>
      </c>
      <c r="CK87">
        <v>249</v>
      </c>
      <c r="CL87">
        <v>43</v>
      </c>
      <c r="CM87" s="5">
        <v>0.93010000000000004</v>
      </c>
      <c r="CN87" s="9">
        <v>8.3753010200000005E-2</v>
      </c>
      <c r="CO87" s="10">
        <v>2.9705882353000002</v>
      </c>
      <c r="CP87" s="11">
        <f t="shared" si="41"/>
        <v>9.5718926662813342E-3</v>
      </c>
    </row>
    <row r="88" spans="1:97" x14ac:dyDescent="0.25">
      <c r="A88" s="22" t="s">
        <v>298</v>
      </c>
      <c r="B88" s="22" t="s">
        <v>512</v>
      </c>
      <c r="C88" s="22" t="s">
        <v>176</v>
      </c>
      <c r="D88" s="22" t="s">
        <v>100</v>
      </c>
      <c r="E88" s="22">
        <v>71</v>
      </c>
      <c r="F88" s="22">
        <v>195</v>
      </c>
      <c r="G88" s="22" t="s">
        <v>101</v>
      </c>
      <c r="H88" s="22" t="s">
        <v>102</v>
      </c>
      <c r="I88" s="22">
        <v>2008</v>
      </c>
      <c r="J88" s="22">
        <v>5</v>
      </c>
      <c r="K88" s="22">
        <v>122</v>
      </c>
      <c r="L88" s="22">
        <v>25</v>
      </c>
      <c r="M88" t="s">
        <v>513</v>
      </c>
      <c r="N88" t="s">
        <v>514</v>
      </c>
      <c r="O88" t="s">
        <v>450</v>
      </c>
      <c r="P88" s="23" t="s">
        <v>450</v>
      </c>
      <c r="Q88" s="22">
        <v>17</v>
      </c>
      <c r="R88" s="22">
        <v>16</v>
      </c>
      <c r="S88" s="22">
        <v>6</v>
      </c>
      <c r="T88" s="22">
        <v>6</v>
      </c>
      <c r="U88" s="22">
        <v>4</v>
      </c>
      <c r="V88" s="22">
        <v>509</v>
      </c>
      <c r="W88" s="22">
        <v>463</v>
      </c>
      <c r="X88" s="1">
        <f t="shared" si="28"/>
        <v>2.7463597465918359</v>
      </c>
      <c r="Y88" s="5">
        <f t="shared" si="29"/>
        <v>0.90962671905697445</v>
      </c>
      <c r="Z88" s="22">
        <v>0</v>
      </c>
      <c r="AA88" s="22">
        <v>1</v>
      </c>
      <c r="AB88" s="22">
        <v>0</v>
      </c>
      <c r="AC88" s="24">
        <v>1004.9666666667</v>
      </c>
      <c r="AD88" s="22">
        <v>0</v>
      </c>
      <c r="AE88" s="22">
        <v>0</v>
      </c>
      <c r="AF88" s="22">
        <v>0</v>
      </c>
      <c r="AG88">
        <v>43</v>
      </c>
      <c r="AH88">
        <v>448</v>
      </c>
      <c r="AI88">
        <v>987</v>
      </c>
      <c r="AJ88">
        <v>8</v>
      </c>
      <c r="AK88">
        <v>1</v>
      </c>
      <c r="AL88">
        <v>0</v>
      </c>
      <c r="AM88" s="11">
        <f t="shared" si="30"/>
        <v>0.91242362525458254</v>
      </c>
      <c r="AN88" s="1">
        <f t="shared" si="31"/>
        <v>2.6139817629179332</v>
      </c>
      <c r="AO88" s="25">
        <f t="shared" si="32"/>
        <v>0.5</v>
      </c>
      <c r="AP88" s="4">
        <v>1</v>
      </c>
      <c r="AQ88" s="4">
        <v>3</v>
      </c>
      <c r="AR88" s="4">
        <v>15</v>
      </c>
      <c r="AS88" s="6">
        <v>18</v>
      </c>
      <c r="AT88" s="1">
        <f t="shared" si="33"/>
        <v>10</v>
      </c>
      <c r="AU88" s="11">
        <f t="shared" si="34"/>
        <v>0.83333333333333337</v>
      </c>
      <c r="AV88">
        <v>0.56200000000000006</v>
      </c>
      <c r="AW88" s="6">
        <v>186</v>
      </c>
      <c r="AX88" s="7">
        <v>0.56200000000000006</v>
      </c>
      <c r="AY88">
        <v>16.8</v>
      </c>
      <c r="AZ88" s="24">
        <v>0.1</v>
      </c>
      <c r="BA88" s="24">
        <v>-0.2</v>
      </c>
      <c r="BB88" s="24">
        <v>-1.9</v>
      </c>
      <c r="BC88" s="24">
        <v>-2</v>
      </c>
      <c r="BD88" s="3">
        <f t="shared" si="35"/>
        <v>-2.0255319148936168</v>
      </c>
      <c r="BE88" s="26">
        <v>2.7</v>
      </c>
      <c r="BF88" s="27">
        <v>-1.03</v>
      </c>
      <c r="BG88" s="22">
        <v>420</v>
      </c>
      <c r="BH88" s="22">
        <v>382</v>
      </c>
      <c r="BI88" s="5">
        <f t="shared" si="36"/>
        <v>0.90952380952380951</v>
      </c>
      <c r="BJ88" s="22">
        <v>78</v>
      </c>
      <c r="BK88" s="22">
        <v>70</v>
      </c>
      <c r="BL88" s="5">
        <f t="shared" si="37"/>
        <v>0.89743589743589747</v>
      </c>
      <c r="BM88" s="22">
        <v>11</v>
      </c>
      <c r="BN88" s="22">
        <v>11</v>
      </c>
      <c r="BO88" s="5">
        <f t="shared" si="38"/>
        <v>1</v>
      </c>
      <c r="BP88" s="22">
        <v>7</v>
      </c>
      <c r="BQ88" s="22">
        <v>19</v>
      </c>
      <c r="BR88" s="22">
        <v>1</v>
      </c>
      <c r="BS88" s="5">
        <f t="shared" si="39"/>
        <v>0.94736842105263164</v>
      </c>
      <c r="BT88" s="22">
        <v>0</v>
      </c>
      <c r="BU88" s="22">
        <v>1</v>
      </c>
      <c r="BV88" s="22">
        <v>5</v>
      </c>
      <c r="BW88" s="22">
        <v>1</v>
      </c>
      <c r="BX88" s="22">
        <v>3</v>
      </c>
      <c r="BY88" s="22">
        <v>2</v>
      </c>
      <c r="BZ88" s="22">
        <v>18</v>
      </c>
      <c r="CA88" s="22">
        <v>8</v>
      </c>
      <c r="CB88" s="22">
        <v>3</v>
      </c>
      <c r="CC88" s="22">
        <v>3</v>
      </c>
      <c r="CD88" s="22">
        <v>23</v>
      </c>
      <c r="CE88" s="22">
        <v>9</v>
      </c>
      <c r="CF88" s="5">
        <f t="shared" si="40"/>
        <v>0.60869565217391308</v>
      </c>
      <c r="CG88">
        <v>227</v>
      </c>
      <c r="CH88">
        <v>5</v>
      </c>
      <c r="CI88">
        <v>133</v>
      </c>
      <c r="CJ88">
        <v>10</v>
      </c>
      <c r="CK88">
        <v>103</v>
      </c>
      <c r="CL88">
        <v>31</v>
      </c>
      <c r="CM88" s="5">
        <v>0.91620000000000001</v>
      </c>
      <c r="CN88" s="9">
        <v>8.2814891200000004E-2</v>
      </c>
      <c r="CO88" s="10">
        <v>2.3125</v>
      </c>
      <c r="CP88" s="11">
        <f t="shared" si="41"/>
        <v>-7.5583897430255842E-3</v>
      </c>
    </row>
    <row r="89" spans="1:97" x14ac:dyDescent="0.25">
      <c r="A89" s="22" t="s">
        <v>515</v>
      </c>
      <c r="B89" s="22" t="s">
        <v>516</v>
      </c>
      <c r="C89" s="28"/>
      <c r="D89" s="22" t="s">
        <v>156</v>
      </c>
      <c r="E89" s="22">
        <v>74</v>
      </c>
      <c r="F89" s="22">
        <v>209</v>
      </c>
      <c r="G89" s="22" t="s">
        <v>101</v>
      </c>
      <c r="H89" s="28"/>
      <c r="I89" s="22">
        <v>2006</v>
      </c>
      <c r="J89" s="22">
        <v>1</v>
      </c>
      <c r="K89" s="22">
        <v>23</v>
      </c>
      <c r="L89" s="22">
        <v>26</v>
      </c>
      <c r="M89" t="s">
        <v>517</v>
      </c>
      <c r="N89" t="s">
        <v>518</v>
      </c>
      <c r="O89" t="s">
        <v>145</v>
      </c>
      <c r="P89" s="23" t="s">
        <v>145</v>
      </c>
      <c r="Q89" s="22">
        <v>57</v>
      </c>
      <c r="R89" s="22">
        <v>57</v>
      </c>
      <c r="S89" s="22">
        <v>28</v>
      </c>
      <c r="T89" s="22">
        <v>20</v>
      </c>
      <c r="U89" s="22">
        <v>8</v>
      </c>
      <c r="V89" s="22">
        <v>1791</v>
      </c>
      <c r="W89" s="22">
        <v>1650</v>
      </c>
      <c r="X89" s="1">
        <f t="shared" si="28"/>
        <v>2.5583387934076161</v>
      </c>
      <c r="Y89" s="5">
        <f t="shared" si="29"/>
        <v>0.92127303182579567</v>
      </c>
      <c r="Z89" s="22">
        <v>0</v>
      </c>
      <c r="AA89" s="22">
        <v>0</v>
      </c>
      <c r="AB89" s="22">
        <v>4</v>
      </c>
      <c r="AC89" s="24">
        <v>3306.8333333332998</v>
      </c>
      <c r="AD89" s="22">
        <v>5</v>
      </c>
      <c r="AE89" s="22">
        <v>0</v>
      </c>
      <c r="AF89" s="22">
        <v>0</v>
      </c>
      <c r="AG89">
        <v>141</v>
      </c>
      <c r="AH89">
        <v>1650</v>
      </c>
      <c r="AI89">
        <v>3307</v>
      </c>
      <c r="AJ89">
        <v>33</v>
      </c>
      <c r="AK89">
        <v>6</v>
      </c>
      <c r="AL89">
        <v>6</v>
      </c>
      <c r="AM89" s="11">
        <f t="shared" si="30"/>
        <v>0.92127303182579567</v>
      </c>
      <c r="AN89" s="1">
        <f t="shared" si="31"/>
        <v>2.5582098578772303</v>
      </c>
      <c r="AO89" s="25">
        <f t="shared" si="32"/>
        <v>0.57894736842105265</v>
      </c>
      <c r="AP89" s="4">
        <v>0</v>
      </c>
      <c r="AQ89" s="4">
        <v>0</v>
      </c>
      <c r="AR89" s="4">
        <v>0</v>
      </c>
      <c r="AS89" s="6">
        <v>0</v>
      </c>
      <c r="AT89" s="1">
        <f t="shared" si="33"/>
        <v>0</v>
      </c>
      <c r="AU89" s="11">
        <f t="shared" si="34"/>
        <v>0</v>
      </c>
      <c r="AV89">
        <v>5.9</v>
      </c>
      <c r="AW89" s="6">
        <v>186</v>
      </c>
      <c r="AX89" s="7">
        <v>5.9</v>
      </c>
      <c r="AY89">
        <v>55.1</v>
      </c>
      <c r="AZ89" s="24">
        <v>16.7</v>
      </c>
      <c r="BA89" s="24">
        <v>-1.5</v>
      </c>
      <c r="BB89" s="24">
        <v>-0.1</v>
      </c>
      <c r="BC89" s="24">
        <v>15.1</v>
      </c>
      <c r="BD89" s="3">
        <f t="shared" si="35"/>
        <v>3.7170212765957427</v>
      </c>
      <c r="BE89" s="26">
        <v>12.2</v>
      </c>
      <c r="BF89" s="27">
        <v>15.19</v>
      </c>
      <c r="BG89" s="22">
        <v>1496</v>
      </c>
      <c r="BH89" s="22">
        <v>1371</v>
      </c>
      <c r="BI89" s="5">
        <f t="shared" si="36"/>
        <v>0.91644385026737973</v>
      </c>
      <c r="BJ89" s="22">
        <v>259</v>
      </c>
      <c r="BK89" s="22">
        <v>244</v>
      </c>
      <c r="BL89" s="5">
        <f t="shared" si="37"/>
        <v>0.94208494208494209</v>
      </c>
      <c r="BM89" s="22">
        <v>36</v>
      </c>
      <c r="BN89" s="22">
        <v>35</v>
      </c>
      <c r="BO89" s="5">
        <f t="shared" si="38"/>
        <v>0.97222222222222221</v>
      </c>
      <c r="BP89" s="22">
        <v>15</v>
      </c>
      <c r="BQ89" s="22">
        <v>34</v>
      </c>
      <c r="BR89" s="22">
        <v>5</v>
      </c>
      <c r="BS89" s="5">
        <f t="shared" si="39"/>
        <v>0.8529411764705882</v>
      </c>
      <c r="BT89" s="22">
        <v>3</v>
      </c>
      <c r="BU89" s="22">
        <v>1</v>
      </c>
      <c r="BV89" s="22">
        <v>10</v>
      </c>
      <c r="BW89" s="22">
        <v>3</v>
      </c>
      <c r="BX89" s="22">
        <v>3</v>
      </c>
      <c r="BY89" s="22">
        <v>2</v>
      </c>
      <c r="BZ89" s="22">
        <v>23</v>
      </c>
      <c r="CA89" s="22">
        <v>7</v>
      </c>
      <c r="CB89" s="22">
        <v>6</v>
      </c>
      <c r="CC89" s="22">
        <v>3</v>
      </c>
      <c r="CD89" s="22">
        <v>33</v>
      </c>
      <c r="CE89" s="22">
        <v>10</v>
      </c>
      <c r="CF89" s="5">
        <f t="shared" si="40"/>
        <v>0.69696969696969702</v>
      </c>
      <c r="CG89">
        <v>758</v>
      </c>
      <c r="CH89">
        <v>23</v>
      </c>
      <c r="CI89">
        <v>452</v>
      </c>
      <c r="CJ89">
        <v>35</v>
      </c>
      <c r="CK89">
        <v>440</v>
      </c>
      <c r="CL89">
        <v>83</v>
      </c>
      <c r="CM89" s="5">
        <v>0.92920000000000003</v>
      </c>
      <c r="CN89" s="9">
        <v>8.6873646700000001E-2</v>
      </c>
      <c r="CO89" s="10">
        <v>2.6842105263000002</v>
      </c>
      <c r="CP89" s="11">
        <f t="shared" si="41"/>
        <v>8.1466785257956476E-3</v>
      </c>
      <c r="CQ89" s="29">
        <v>16</v>
      </c>
      <c r="CR89" s="29" t="s">
        <v>409</v>
      </c>
      <c r="CS89">
        <v>216</v>
      </c>
    </row>
    <row r="90" spans="1:97" x14ac:dyDescent="0.25">
      <c r="A90" s="22" t="s">
        <v>519</v>
      </c>
      <c r="B90" s="22" t="s">
        <v>520</v>
      </c>
      <c r="C90" s="28"/>
      <c r="D90" s="22" t="s">
        <v>156</v>
      </c>
      <c r="E90" s="22">
        <v>75</v>
      </c>
      <c r="F90" s="22">
        <v>207</v>
      </c>
      <c r="G90" s="22" t="s">
        <v>101</v>
      </c>
      <c r="H90" s="22" t="s">
        <v>102</v>
      </c>
      <c r="I90" s="22">
        <v>2012</v>
      </c>
      <c r="J90" s="22">
        <v>1</v>
      </c>
      <c r="K90" s="22">
        <v>19</v>
      </c>
      <c r="L90" s="22">
        <v>20</v>
      </c>
      <c r="M90" t="s">
        <v>521</v>
      </c>
      <c r="N90" t="s">
        <v>522</v>
      </c>
      <c r="O90" t="s">
        <v>152</v>
      </c>
      <c r="P90" s="23" t="s">
        <v>152</v>
      </c>
      <c r="Q90" s="22">
        <v>16</v>
      </c>
      <c r="R90" s="22">
        <v>13</v>
      </c>
      <c r="S90" s="22">
        <v>7</v>
      </c>
      <c r="T90" s="22">
        <v>5</v>
      </c>
      <c r="U90" s="22">
        <v>1</v>
      </c>
      <c r="V90" s="22">
        <v>415</v>
      </c>
      <c r="W90" s="22">
        <v>381</v>
      </c>
      <c r="X90" s="1">
        <f t="shared" si="28"/>
        <v>2.3607923312823362</v>
      </c>
      <c r="Y90" s="5">
        <f t="shared" si="29"/>
        <v>0.91807228915662653</v>
      </c>
      <c r="Z90" s="22">
        <v>0</v>
      </c>
      <c r="AA90" s="22">
        <v>0</v>
      </c>
      <c r="AB90" s="22">
        <v>0</v>
      </c>
      <c r="AC90" s="24">
        <v>864.11666666669998</v>
      </c>
      <c r="AD90" s="22">
        <v>1</v>
      </c>
      <c r="AE90" s="22">
        <v>0</v>
      </c>
      <c r="AF90" s="22">
        <v>0</v>
      </c>
      <c r="AG90">
        <v>33</v>
      </c>
      <c r="AH90">
        <v>345</v>
      </c>
      <c r="AI90">
        <v>775</v>
      </c>
      <c r="AJ90">
        <v>7</v>
      </c>
      <c r="AK90">
        <v>1</v>
      </c>
      <c r="AL90">
        <v>0</v>
      </c>
      <c r="AM90" s="11">
        <f t="shared" si="30"/>
        <v>0.91269841269841268</v>
      </c>
      <c r="AN90" s="1">
        <f t="shared" si="31"/>
        <v>2.5548387096774192</v>
      </c>
      <c r="AO90" s="25">
        <f t="shared" si="32"/>
        <v>0.53846153846153844</v>
      </c>
      <c r="AP90" s="4">
        <v>3</v>
      </c>
      <c r="AQ90" s="4">
        <v>1</v>
      </c>
      <c r="AR90" s="4">
        <v>36</v>
      </c>
      <c r="AS90" s="6">
        <v>89</v>
      </c>
      <c r="AT90" s="1">
        <f t="shared" si="33"/>
        <v>0.6741573033707865</v>
      </c>
      <c r="AU90" s="11">
        <f t="shared" si="34"/>
        <v>0.97297297297297303</v>
      </c>
      <c r="AV90">
        <v>1.4750000000000001</v>
      </c>
      <c r="AW90" s="6">
        <v>80</v>
      </c>
      <c r="AX90" s="7">
        <v>0.63400000000000001</v>
      </c>
      <c r="AY90">
        <v>14.4</v>
      </c>
      <c r="AZ90" s="24">
        <v>3.1</v>
      </c>
      <c r="BA90" s="24">
        <v>0.1</v>
      </c>
      <c r="BB90" s="24">
        <v>0</v>
      </c>
      <c r="BC90" s="24">
        <v>3.2</v>
      </c>
      <c r="BD90" s="3">
        <f t="shared" si="35"/>
        <v>2.354381148478609</v>
      </c>
      <c r="BE90" s="26">
        <v>2.7</v>
      </c>
      <c r="BF90" s="27">
        <v>3.91</v>
      </c>
      <c r="BG90" s="22">
        <v>348</v>
      </c>
      <c r="BH90" s="22">
        <v>320</v>
      </c>
      <c r="BI90" s="5">
        <f t="shared" si="36"/>
        <v>0.91954022988505746</v>
      </c>
      <c r="BJ90" s="22">
        <v>56</v>
      </c>
      <c r="BK90" s="22">
        <v>50</v>
      </c>
      <c r="BL90" s="5">
        <f t="shared" si="37"/>
        <v>0.8928571428571429</v>
      </c>
      <c r="BM90" s="22">
        <v>11</v>
      </c>
      <c r="BN90" s="22">
        <v>11</v>
      </c>
      <c r="BO90" s="5">
        <f t="shared" si="38"/>
        <v>1</v>
      </c>
      <c r="BP90" s="22">
        <v>1</v>
      </c>
      <c r="BQ90" s="22">
        <v>2</v>
      </c>
      <c r="BR90" s="22">
        <v>1</v>
      </c>
      <c r="BS90" s="5">
        <f t="shared" si="39"/>
        <v>0.5</v>
      </c>
      <c r="BT90"/>
      <c r="BU90"/>
      <c r="BV90"/>
      <c r="BW90"/>
      <c r="BX90"/>
      <c r="BY90"/>
      <c r="BZ90"/>
      <c r="CA90"/>
      <c r="CB90"/>
      <c r="CC90"/>
      <c r="CD90"/>
      <c r="CE90"/>
      <c r="CF90" s="5" t="str">
        <f t="shared" si="40"/>
        <v/>
      </c>
      <c r="CG90">
        <v>150</v>
      </c>
      <c r="CH90">
        <v>8</v>
      </c>
      <c r="CI90">
        <v>120</v>
      </c>
      <c r="CJ90">
        <v>14</v>
      </c>
      <c r="CK90">
        <v>111</v>
      </c>
      <c r="CL90">
        <v>12</v>
      </c>
      <c r="CM90" s="5">
        <v>0.92520000000000002</v>
      </c>
      <c r="CN90" s="9">
        <v>8.5240131499999997E-2</v>
      </c>
      <c r="CO90" s="10">
        <v>3.0769230769</v>
      </c>
      <c r="CP90" s="11">
        <f t="shared" si="41"/>
        <v>3.3124206566265135E-3</v>
      </c>
    </row>
    <row r="91" spans="1:97" x14ac:dyDescent="0.25">
      <c r="A91" s="22" t="s">
        <v>523</v>
      </c>
      <c r="B91" s="22" t="s">
        <v>221</v>
      </c>
      <c r="C91" s="22" t="s">
        <v>176</v>
      </c>
      <c r="D91" s="22" t="s">
        <v>100</v>
      </c>
      <c r="E91" s="22">
        <v>73</v>
      </c>
      <c r="F91" s="22">
        <v>185</v>
      </c>
      <c r="G91" s="22" t="s">
        <v>101</v>
      </c>
      <c r="H91" s="28"/>
      <c r="I91" s="22">
        <v>2002</v>
      </c>
      <c r="J91" s="22">
        <v>1</v>
      </c>
      <c r="K91" s="22">
        <v>25</v>
      </c>
      <c r="L91" s="22">
        <v>30</v>
      </c>
      <c r="M91" t="s">
        <v>510</v>
      </c>
      <c r="N91" t="s">
        <v>524</v>
      </c>
      <c r="O91" t="s">
        <v>330</v>
      </c>
      <c r="P91" s="23" t="s">
        <v>330</v>
      </c>
      <c r="Q91" s="22">
        <v>51</v>
      </c>
      <c r="R91" s="22">
        <v>50</v>
      </c>
      <c r="S91" s="22">
        <v>22</v>
      </c>
      <c r="T91" s="22">
        <v>24</v>
      </c>
      <c r="U91" s="22">
        <v>5</v>
      </c>
      <c r="V91" s="22">
        <v>1351</v>
      </c>
      <c r="W91" s="22">
        <v>1230</v>
      </c>
      <c r="X91" s="1">
        <f t="shared" si="28"/>
        <v>2.3994315396352119</v>
      </c>
      <c r="Y91" s="5">
        <f t="shared" si="29"/>
        <v>0.9104367135455218</v>
      </c>
      <c r="Z91" s="22">
        <v>0</v>
      </c>
      <c r="AA91" s="22">
        <v>0</v>
      </c>
      <c r="AB91" s="22">
        <v>4</v>
      </c>
      <c r="AC91" s="24">
        <v>3025.7166666666999</v>
      </c>
      <c r="AD91" s="22">
        <v>1</v>
      </c>
      <c r="AE91" s="22">
        <v>0</v>
      </c>
      <c r="AF91" s="22">
        <v>0</v>
      </c>
      <c r="AG91">
        <v>121</v>
      </c>
      <c r="AH91">
        <v>1201</v>
      </c>
      <c r="AI91">
        <v>2964</v>
      </c>
      <c r="AJ91">
        <v>28</v>
      </c>
      <c r="AK91">
        <v>7</v>
      </c>
      <c r="AL91">
        <v>2</v>
      </c>
      <c r="AM91" s="11">
        <f t="shared" si="30"/>
        <v>0.90847201210287443</v>
      </c>
      <c r="AN91" s="1">
        <f t="shared" si="31"/>
        <v>2.449392712550607</v>
      </c>
      <c r="AO91" s="25">
        <f t="shared" si="32"/>
        <v>0.56000000000000005</v>
      </c>
      <c r="AP91" s="4">
        <v>1</v>
      </c>
      <c r="AQ91" s="4">
        <v>0</v>
      </c>
      <c r="AR91" s="4">
        <v>29</v>
      </c>
      <c r="AS91" s="6">
        <v>62</v>
      </c>
      <c r="AT91" s="1">
        <f t="shared" si="33"/>
        <v>0</v>
      </c>
      <c r="AU91" s="11">
        <f t="shared" si="34"/>
        <v>1</v>
      </c>
      <c r="AV91">
        <v>6.3</v>
      </c>
      <c r="AW91" s="6">
        <v>186</v>
      </c>
      <c r="AX91" s="7">
        <v>6.3</v>
      </c>
      <c r="AY91">
        <v>50.4</v>
      </c>
      <c r="AZ91" s="24">
        <v>-0.60000000000000009</v>
      </c>
      <c r="BA91" s="24">
        <v>1.7000000000000002</v>
      </c>
      <c r="BB91" s="24">
        <v>0.2</v>
      </c>
      <c r="BC91" s="24">
        <v>1.2</v>
      </c>
      <c r="BD91" s="3">
        <f t="shared" si="35"/>
        <v>-11.03404255319149</v>
      </c>
      <c r="BE91" s="26">
        <v>7.4</v>
      </c>
      <c r="BF91" s="27">
        <v>-6.16</v>
      </c>
      <c r="BG91" s="22">
        <v>1166</v>
      </c>
      <c r="BH91" s="22">
        <v>1066</v>
      </c>
      <c r="BI91" s="5">
        <f t="shared" si="36"/>
        <v>0.91423670668953683</v>
      </c>
      <c r="BJ91" s="22">
        <v>154</v>
      </c>
      <c r="BK91" s="22">
        <v>136</v>
      </c>
      <c r="BL91" s="5">
        <f t="shared" si="37"/>
        <v>0.88311688311688308</v>
      </c>
      <c r="BM91" s="22">
        <v>31</v>
      </c>
      <c r="BN91" s="22">
        <v>28</v>
      </c>
      <c r="BO91" s="5">
        <f t="shared" si="38"/>
        <v>0.90322580645161288</v>
      </c>
      <c r="BP91" s="22">
        <v>8</v>
      </c>
      <c r="BQ91" s="22">
        <v>15</v>
      </c>
      <c r="BR91" s="22">
        <v>0</v>
      </c>
      <c r="BS91" s="5">
        <f t="shared" si="39"/>
        <v>1</v>
      </c>
      <c r="BT91" s="22">
        <v>1</v>
      </c>
      <c r="BU91" s="22">
        <v>4</v>
      </c>
      <c r="BV91" s="22">
        <v>18</v>
      </c>
      <c r="BW91" s="22">
        <v>6</v>
      </c>
      <c r="BX91" s="22">
        <v>1</v>
      </c>
      <c r="BY91" s="22">
        <v>1</v>
      </c>
      <c r="BZ91" s="22">
        <v>6</v>
      </c>
      <c r="CA91" s="22">
        <v>1</v>
      </c>
      <c r="CB91" s="22">
        <v>2</v>
      </c>
      <c r="CC91" s="22">
        <v>5</v>
      </c>
      <c r="CD91" s="22">
        <v>24</v>
      </c>
      <c r="CE91" s="22">
        <v>7</v>
      </c>
      <c r="CF91" s="5">
        <f t="shared" si="40"/>
        <v>0.70833333333333326</v>
      </c>
      <c r="CG91">
        <v>596</v>
      </c>
      <c r="CH91">
        <v>16</v>
      </c>
      <c r="CI91">
        <v>338</v>
      </c>
      <c r="CJ91">
        <v>30</v>
      </c>
      <c r="CK91">
        <v>296</v>
      </c>
      <c r="CL91">
        <v>75</v>
      </c>
      <c r="CM91" s="5">
        <v>0.91810000000000003</v>
      </c>
      <c r="CN91" s="9">
        <v>8.5859257100000003E-2</v>
      </c>
      <c r="CO91" s="10">
        <v>2.52</v>
      </c>
      <c r="CP91" s="11">
        <f t="shared" si="41"/>
        <v>-3.7040293544782221E-3</v>
      </c>
      <c r="CQ91" s="29">
        <v>1</v>
      </c>
      <c r="CR91" s="29" t="s">
        <v>153</v>
      </c>
      <c r="CS91">
        <v>77</v>
      </c>
    </row>
    <row r="92" spans="1:97" x14ac:dyDescent="0.25">
      <c r="A92" s="22" t="s">
        <v>525</v>
      </c>
      <c r="B92" s="22" t="s">
        <v>526</v>
      </c>
      <c r="C92" s="22" t="s">
        <v>402</v>
      </c>
      <c r="D92" s="22" t="s">
        <v>116</v>
      </c>
      <c r="E92" s="22">
        <v>74</v>
      </c>
      <c r="F92" s="22">
        <v>179</v>
      </c>
      <c r="G92" s="22" t="s">
        <v>101</v>
      </c>
      <c r="H92" s="28"/>
      <c r="I92" s="22">
        <v>2006</v>
      </c>
      <c r="J92" s="22">
        <v>3</v>
      </c>
      <c r="K92" s="22">
        <v>74</v>
      </c>
      <c r="L92" s="22">
        <v>27</v>
      </c>
      <c r="M92" t="s">
        <v>527</v>
      </c>
      <c r="N92" t="s">
        <v>528</v>
      </c>
      <c r="O92" t="s">
        <v>246</v>
      </c>
      <c r="P92" s="23" t="s">
        <v>246</v>
      </c>
      <c r="Q92" s="22">
        <v>1</v>
      </c>
      <c r="R92" s="22">
        <v>0</v>
      </c>
      <c r="S92" s="22">
        <v>0</v>
      </c>
      <c r="T92" s="22">
        <v>1</v>
      </c>
      <c r="U92" s="22">
        <v>0</v>
      </c>
      <c r="V92" s="22">
        <v>17</v>
      </c>
      <c r="W92" s="22">
        <v>16</v>
      </c>
      <c r="X92" s="1">
        <f t="shared" si="28"/>
        <v>1.6326530612244898</v>
      </c>
      <c r="Y92" s="5">
        <f t="shared" si="29"/>
        <v>0.94117647058823528</v>
      </c>
      <c r="Z92" s="22">
        <v>0</v>
      </c>
      <c r="AA92" s="22">
        <v>0</v>
      </c>
      <c r="AB92" s="22">
        <v>0</v>
      </c>
      <c r="AC92" s="24">
        <v>36.75</v>
      </c>
      <c r="AD92" s="22">
        <v>0</v>
      </c>
      <c r="AE92" s="22">
        <v>0</v>
      </c>
      <c r="AF92" s="22">
        <v>0</v>
      </c>
      <c r="AG92"/>
      <c r="AH92"/>
      <c r="AI92"/>
      <c r="AJ92"/>
      <c r="AK92"/>
      <c r="AL92"/>
      <c r="AM92" s="11">
        <f t="shared" si="30"/>
        <v>0</v>
      </c>
      <c r="AN92" s="1">
        <f t="shared" si="31"/>
        <v>0</v>
      </c>
      <c r="AO92" s="25">
        <f t="shared" si="32"/>
        <v>0</v>
      </c>
      <c r="AP92" s="4">
        <v>1</v>
      </c>
      <c r="AQ92" s="4">
        <v>1</v>
      </c>
      <c r="AR92" s="4">
        <v>16</v>
      </c>
      <c r="AS92" s="6">
        <v>37</v>
      </c>
      <c r="AT92" s="1">
        <f t="shared" si="33"/>
        <v>1.6216216216216217</v>
      </c>
      <c r="AU92" s="11">
        <f t="shared" si="34"/>
        <v>0.94117647058823528</v>
      </c>
      <c r="AV92">
        <v>0.60000000000000009</v>
      </c>
      <c r="AW92" s="6">
        <v>7</v>
      </c>
      <c r="AX92" s="7">
        <v>2.3E-2</v>
      </c>
      <c r="AY92">
        <v>0.60000000000000009</v>
      </c>
      <c r="AZ92" s="24">
        <v>0.5</v>
      </c>
      <c r="BA92" s="24">
        <v>0</v>
      </c>
      <c r="BB92" s="24">
        <v>0</v>
      </c>
      <c r="BC92" s="24">
        <v>0.5</v>
      </c>
      <c r="BD92" s="3">
        <f t="shared" si="35"/>
        <v>0.49510409517272935</v>
      </c>
      <c r="BE92" s="26">
        <v>0.2</v>
      </c>
      <c r="BF92" s="27">
        <v>0</v>
      </c>
      <c r="BG92" s="22">
        <v>16</v>
      </c>
      <c r="BH92" s="22">
        <v>15</v>
      </c>
      <c r="BI92" s="5">
        <f t="shared" si="36"/>
        <v>0.9375</v>
      </c>
      <c r="BJ92" s="22">
        <v>1</v>
      </c>
      <c r="BK92" s="22">
        <v>1</v>
      </c>
      <c r="BL92" s="5">
        <f t="shared" si="37"/>
        <v>1</v>
      </c>
      <c r="BM92" s="22">
        <v>0</v>
      </c>
      <c r="BN92" s="22">
        <v>0</v>
      </c>
      <c r="BO92" s="5" t="str">
        <f t="shared" si="38"/>
        <v/>
      </c>
      <c r="BP92" s="22">
        <v>0</v>
      </c>
      <c r="BQ92" s="22">
        <v>0</v>
      </c>
      <c r="BR92" s="22">
        <v>0</v>
      </c>
      <c r="BS92" s="5" t="str">
        <f t="shared" si="39"/>
        <v/>
      </c>
      <c r="BT92"/>
      <c r="BU92"/>
      <c r="BV92"/>
      <c r="BW92"/>
      <c r="BX92"/>
      <c r="BY92"/>
      <c r="BZ92"/>
      <c r="CA92"/>
      <c r="CB92"/>
      <c r="CC92"/>
      <c r="CD92"/>
      <c r="CE92"/>
      <c r="CF92" s="5" t="str">
        <f t="shared" si="40"/>
        <v/>
      </c>
      <c r="CG92">
        <v>5</v>
      </c>
      <c r="CH92">
        <v>0</v>
      </c>
      <c r="CI92">
        <v>8</v>
      </c>
      <c r="CJ92">
        <v>1</v>
      </c>
      <c r="CK92">
        <v>3</v>
      </c>
      <c r="CL92">
        <v>0</v>
      </c>
      <c r="CM92" s="5">
        <v>0.97350000000000003</v>
      </c>
      <c r="CN92" s="9">
        <v>0.10223509930000001</v>
      </c>
      <c r="CP92" s="11">
        <f t="shared" si="41"/>
        <v>4.3411569888235246E-2</v>
      </c>
    </row>
    <row r="93" spans="1:97" x14ac:dyDescent="0.25">
      <c r="A93" s="22" t="s">
        <v>529</v>
      </c>
      <c r="B93" s="22" t="s">
        <v>530</v>
      </c>
      <c r="C93" s="22" t="s">
        <v>216</v>
      </c>
      <c r="D93" s="22" t="s">
        <v>100</v>
      </c>
      <c r="E93" s="22">
        <v>74</v>
      </c>
      <c r="F93" s="22">
        <v>198</v>
      </c>
      <c r="G93" s="22" t="s">
        <v>101</v>
      </c>
      <c r="H93" s="28"/>
      <c r="I93" s="22">
        <v>2001</v>
      </c>
      <c r="J93" s="22">
        <v>4</v>
      </c>
      <c r="K93" s="22">
        <v>110</v>
      </c>
      <c r="L93" s="22">
        <v>33</v>
      </c>
      <c r="M93" t="s">
        <v>531</v>
      </c>
      <c r="N93" t="s">
        <v>532</v>
      </c>
      <c r="O93" t="s">
        <v>229</v>
      </c>
      <c r="P93" s="23" t="s">
        <v>229</v>
      </c>
      <c r="Q93" s="22">
        <v>10</v>
      </c>
      <c r="R93" s="22">
        <v>9</v>
      </c>
      <c r="S93" s="22">
        <v>5</v>
      </c>
      <c r="T93" s="22">
        <v>2</v>
      </c>
      <c r="U93" s="22">
        <v>0</v>
      </c>
      <c r="V93" s="22">
        <v>223</v>
      </c>
      <c r="W93" s="22">
        <v>198</v>
      </c>
      <c r="X93" s="1">
        <f t="shared" si="28"/>
        <v>2.8900806011365798</v>
      </c>
      <c r="Y93" s="5">
        <f t="shared" si="29"/>
        <v>0.88789237668161436</v>
      </c>
      <c r="Z93" s="22">
        <v>0</v>
      </c>
      <c r="AA93" s="22">
        <v>0</v>
      </c>
      <c r="AB93" s="22">
        <v>0</v>
      </c>
      <c r="AC93" s="24">
        <v>519.01666666669996</v>
      </c>
      <c r="AD93" s="22">
        <v>0</v>
      </c>
      <c r="AE93" s="22">
        <v>0</v>
      </c>
      <c r="AF93" s="22">
        <v>0</v>
      </c>
      <c r="AG93">
        <v>24</v>
      </c>
      <c r="AH93">
        <v>189</v>
      </c>
      <c r="AI93">
        <v>481</v>
      </c>
      <c r="AJ93">
        <v>3</v>
      </c>
      <c r="AK93">
        <v>2</v>
      </c>
      <c r="AL93">
        <v>2</v>
      </c>
      <c r="AM93" s="11">
        <f t="shared" si="30"/>
        <v>0.88732394366197187</v>
      </c>
      <c r="AN93" s="1">
        <f t="shared" si="31"/>
        <v>2.9937629937629939</v>
      </c>
      <c r="AO93" s="25">
        <f t="shared" si="32"/>
        <v>0.33333333333333331</v>
      </c>
      <c r="AP93" s="4">
        <v>1</v>
      </c>
      <c r="AQ93" s="4">
        <v>1</v>
      </c>
      <c r="AR93" s="4">
        <v>9</v>
      </c>
      <c r="AS93" s="6">
        <v>38</v>
      </c>
      <c r="AT93" s="1">
        <f t="shared" si="33"/>
        <v>1.5789473684210527</v>
      </c>
      <c r="AU93" s="11">
        <f t="shared" si="34"/>
        <v>0.9</v>
      </c>
      <c r="AV93">
        <v>0.60000000000000009</v>
      </c>
      <c r="AW93" s="6">
        <v>40</v>
      </c>
      <c r="AX93" s="7">
        <v>0.129</v>
      </c>
      <c r="AY93">
        <v>8.6999999999999993</v>
      </c>
      <c r="AZ93" s="24">
        <v>-3.9</v>
      </c>
      <c r="BA93" s="24">
        <v>0.30000000000000004</v>
      </c>
      <c r="BB93" s="24">
        <v>0.5</v>
      </c>
      <c r="BC93" s="24">
        <v>-3</v>
      </c>
      <c r="BD93" s="3">
        <f t="shared" si="35"/>
        <v>-3.0228094257606957</v>
      </c>
      <c r="BE93" s="26">
        <v>0.60000000000000009</v>
      </c>
      <c r="BF93" s="27">
        <v>0</v>
      </c>
      <c r="BG93" s="22">
        <v>179</v>
      </c>
      <c r="BH93" s="22">
        <v>160</v>
      </c>
      <c r="BI93" s="5">
        <f t="shared" si="36"/>
        <v>0.8938547486033519</v>
      </c>
      <c r="BJ93" s="22">
        <v>35</v>
      </c>
      <c r="BK93" s="22">
        <v>30</v>
      </c>
      <c r="BL93" s="5">
        <f t="shared" si="37"/>
        <v>0.8571428571428571</v>
      </c>
      <c r="BM93" s="22">
        <v>9</v>
      </c>
      <c r="BN93" s="22">
        <v>8</v>
      </c>
      <c r="BO93" s="5">
        <f t="shared" si="38"/>
        <v>0.88888888888888884</v>
      </c>
      <c r="BP93" s="22">
        <v>2</v>
      </c>
      <c r="BQ93" s="22">
        <v>5</v>
      </c>
      <c r="BR93" s="22">
        <v>0</v>
      </c>
      <c r="BS93" s="5">
        <f t="shared" si="39"/>
        <v>1</v>
      </c>
      <c r="BT93" s="22">
        <v>1</v>
      </c>
      <c r="BU93" s="22">
        <v>0</v>
      </c>
      <c r="BV93" s="22">
        <v>2</v>
      </c>
      <c r="BW93" s="22">
        <v>0</v>
      </c>
      <c r="BX93" s="22">
        <v>0</v>
      </c>
      <c r="BY93" s="22">
        <v>0</v>
      </c>
      <c r="BZ93" s="22">
        <v>0</v>
      </c>
      <c r="CA93" s="22">
        <v>0</v>
      </c>
      <c r="CB93" s="22">
        <v>1</v>
      </c>
      <c r="CC93" s="22">
        <v>0</v>
      </c>
      <c r="CD93" s="22">
        <v>2</v>
      </c>
      <c r="CE93" s="22">
        <v>0</v>
      </c>
      <c r="CF93" s="5">
        <f t="shared" si="40"/>
        <v>1</v>
      </c>
      <c r="CG93">
        <v>101</v>
      </c>
      <c r="CH93">
        <v>4</v>
      </c>
      <c r="CI93">
        <v>42</v>
      </c>
      <c r="CJ93">
        <v>8</v>
      </c>
      <c r="CK93">
        <v>55</v>
      </c>
      <c r="CL93">
        <v>13</v>
      </c>
      <c r="CM93" s="5">
        <v>0.89580000000000004</v>
      </c>
      <c r="CN93" s="9">
        <v>8.5602135699999998E-2</v>
      </c>
      <c r="CO93" s="10">
        <v>3.1111111111</v>
      </c>
      <c r="CP93" s="11">
        <f t="shared" si="41"/>
        <v>-2.650548761838567E-2</v>
      </c>
    </row>
    <row r="94" spans="1:97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30"/>
      <c r="P94" s="23"/>
      <c r="Q94" s="23"/>
      <c r="R94" s="23"/>
      <c r="S94" s="23"/>
      <c r="T94" s="23"/>
      <c r="U94" s="23"/>
      <c r="V94" s="23"/>
      <c r="W94" s="23"/>
      <c r="Y94" s="5"/>
      <c r="Z94" s="23"/>
      <c r="AA94" s="23"/>
      <c r="AB94" s="23"/>
      <c r="AC94"/>
      <c r="AD94" s="23"/>
      <c r="AE94" s="23"/>
      <c r="AF94" s="23"/>
      <c r="AG94"/>
      <c r="AH94"/>
      <c r="AI94"/>
      <c r="AJ94"/>
      <c r="AK94"/>
      <c r="AL94"/>
      <c r="AM94" s="11"/>
      <c r="AN94" s="1"/>
      <c r="AO94" s="25"/>
      <c r="AU94" s="5"/>
      <c r="AV94"/>
      <c r="AY94"/>
      <c r="AZ94" s="24"/>
      <c r="BA94" s="24"/>
      <c r="BB94" s="24"/>
      <c r="BC94" s="24"/>
      <c r="BD94" s="3"/>
      <c r="BE94" s="24"/>
      <c r="BF94" s="31"/>
      <c r="BG94" s="23"/>
      <c r="BH94" s="23"/>
      <c r="BI94" s="5"/>
      <c r="BJ94" s="23"/>
      <c r="BK94" s="23"/>
      <c r="BL94" s="5"/>
      <c r="BM94" s="23"/>
      <c r="BN94" s="23"/>
      <c r="BO94" s="5"/>
      <c r="BP94" s="5"/>
      <c r="BQ94" s="5"/>
      <c r="BR94" s="5"/>
      <c r="BS94" s="5"/>
      <c r="BT94"/>
      <c r="BU94"/>
      <c r="BV94"/>
      <c r="BW94"/>
      <c r="BX94"/>
      <c r="BY94"/>
      <c r="BZ94"/>
      <c r="CA94"/>
      <c r="CB94"/>
      <c r="CC94"/>
      <c r="CD94"/>
      <c r="CE94"/>
      <c r="CF94" s="5"/>
      <c r="CG94" s="5"/>
      <c r="CH94" s="5"/>
      <c r="CI94" s="5"/>
      <c r="CJ94" s="5"/>
      <c r="CK94" s="5"/>
      <c r="CL94" s="5"/>
      <c r="CM94" s="5"/>
    </row>
    <row r="95" spans="1:97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30"/>
      <c r="P95" s="23"/>
      <c r="Q95" s="23"/>
      <c r="R95" s="23"/>
      <c r="S95" s="23"/>
      <c r="T95" s="23"/>
      <c r="U95" s="23"/>
      <c r="V95" s="23"/>
      <c r="W95" s="23"/>
      <c r="Y95" s="5"/>
      <c r="Z95" s="23"/>
      <c r="AA95" s="23"/>
      <c r="AB95" s="23"/>
      <c r="AC95"/>
      <c r="AD95" s="23"/>
      <c r="AE95" s="23"/>
      <c r="AF95" s="23"/>
      <c r="AG95"/>
      <c r="AH95"/>
      <c r="AI95"/>
      <c r="AJ95"/>
      <c r="AK95"/>
      <c r="AL95"/>
      <c r="AM95" s="11"/>
      <c r="AN95" s="1"/>
      <c r="AO95" s="25"/>
      <c r="AU95" s="5"/>
      <c r="AV95"/>
      <c r="AY95"/>
      <c r="AZ95" s="24"/>
      <c r="BA95" s="24"/>
      <c r="BB95" s="24"/>
      <c r="BC95" s="24"/>
      <c r="BD95" s="3"/>
      <c r="BE95" s="24"/>
      <c r="BF95" s="31"/>
      <c r="BG95" s="23"/>
      <c r="BH95" s="23"/>
      <c r="BI95" s="5"/>
      <c r="BJ95" s="23"/>
      <c r="BK95" s="23"/>
      <c r="BL95" s="5"/>
      <c r="BM95" s="23"/>
      <c r="BN95" s="23"/>
      <c r="BO95" s="5"/>
      <c r="BP95" s="5"/>
      <c r="BQ95" s="5"/>
      <c r="BR95" s="5"/>
      <c r="BS95" s="5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5"/>
      <c r="CG95" s="5"/>
      <c r="CH95" s="5"/>
      <c r="CI95" s="5"/>
      <c r="CJ95" s="5"/>
      <c r="CK95" s="5"/>
      <c r="CL95" s="5"/>
      <c r="CM95" s="5"/>
    </row>
    <row r="96" spans="1:97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30"/>
      <c r="P96" s="23"/>
      <c r="Q96" s="23"/>
      <c r="R96" s="23"/>
      <c r="S96" s="23"/>
      <c r="T96" s="23"/>
      <c r="U96" s="23"/>
      <c r="V96" s="23"/>
      <c r="W96" s="23"/>
      <c r="Y96" s="5"/>
      <c r="Z96" s="23"/>
      <c r="AA96" s="23"/>
      <c r="AB96" s="23"/>
      <c r="AC96"/>
      <c r="AD96" s="23"/>
      <c r="AE96" s="23"/>
      <c r="AF96" s="23"/>
      <c r="AG96"/>
      <c r="AH96"/>
      <c r="AI96"/>
      <c r="AJ96"/>
      <c r="AK96"/>
      <c r="AL96"/>
      <c r="AM96" s="11"/>
      <c r="AN96" s="1"/>
      <c r="AO96" s="25"/>
      <c r="AU96" s="5"/>
      <c r="AV96"/>
      <c r="AY96"/>
      <c r="AZ96" s="24"/>
      <c r="BA96" s="24"/>
      <c r="BB96" s="24"/>
      <c r="BC96" s="24"/>
      <c r="BD96" s="3"/>
      <c r="BE96" s="24"/>
      <c r="BF96" s="31"/>
      <c r="BG96" s="23"/>
      <c r="BH96" s="23"/>
      <c r="BI96" s="5"/>
      <c r="BJ96" s="23"/>
      <c r="BK96" s="23"/>
      <c r="BL96" s="5"/>
      <c r="BM96" s="23"/>
      <c r="BN96" s="23"/>
      <c r="BO96" s="5"/>
      <c r="BP96" s="5"/>
      <c r="BQ96" s="5"/>
      <c r="BR96" s="5"/>
      <c r="BS96" s="5"/>
      <c r="BT96"/>
      <c r="BU96"/>
      <c r="BV96"/>
      <c r="BW96"/>
      <c r="BX96"/>
      <c r="BY96"/>
      <c r="BZ96"/>
      <c r="CA96"/>
      <c r="CB96"/>
      <c r="CC96"/>
      <c r="CD96"/>
      <c r="CE96"/>
      <c r="CF96" s="5"/>
      <c r="CG96" s="5"/>
      <c r="CH96" s="5"/>
      <c r="CI96" s="5"/>
      <c r="CJ96" s="5"/>
      <c r="CK96" s="5"/>
      <c r="CL96" s="5"/>
      <c r="CM96" s="5"/>
    </row>
    <row r="97" spans="1:91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30"/>
      <c r="P97" s="23"/>
      <c r="Q97" s="23"/>
      <c r="R97" s="23"/>
      <c r="S97" s="23"/>
      <c r="T97" s="23"/>
      <c r="U97" s="23"/>
      <c r="V97" s="23"/>
      <c r="W97" s="23"/>
      <c r="Y97" s="5"/>
      <c r="Z97" s="23"/>
      <c r="AA97" s="23"/>
      <c r="AB97" s="23"/>
      <c r="AC97"/>
      <c r="AD97" s="23"/>
      <c r="AE97" s="23"/>
      <c r="AF97" s="23"/>
      <c r="AG97"/>
      <c r="AH97"/>
      <c r="AI97"/>
      <c r="AJ97"/>
      <c r="AK97"/>
      <c r="AL97"/>
      <c r="AM97" s="11"/>
      <c r="AN97" s="1"/>
      <c r="AO97" s="25"/>
      <c r="AU97" s="5"/>
      <c r="AV97"/>
      <c r="AY97"/>
      <c r="AZ97" s="24"/>
      <c r="BA97" s="24"/>
      <c r="BB97" s="24"/>
      <c r="BC97" s="24"/>
      <c r="BD97" s="3"/>
      <c r="BE97" s="24"/>
      <c r="BF97" s="24"/>
      <c r="BG97" s="23"/>
      <c r="BH97" s="23"/>
      <c r="BI97" s="5"/>
      <c r="BJ97" s="23"/>
      <c r="BK97" s="23"/>
      <c r="BL97" s="5"/>
      <c r="BM97" s="23"/>
      <c r="BN97" s="23"/>
      <c r="BO97" s="5"/>
      <c r="BP97" s="5"/>
      <c r="BQ97" s="5"/>
      <c r="BR97" s="5"/>
      <c r="BS97" s="5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5"/>
      <c r="CG97" s="5"/>
      <c r="CH97" s="5"/>
      <c r="CI97" s="5"/>
      <c r="CJ97" s="5"/>
      <c r="CK97" s="5"/>
      <c r="CL97" s="5"/>
      <c r="CM97" s="5"/>
    </row>
    <row r="98" spans="1:91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30"/>
      <c r="P98" s="23"/>
      <c r="Q98" s="23"/>
      <c r="R98" s="23"/>
      <c r="S98" s="23"/>
      <c r="T98" s="23"/>
      <c r="U98" s="23"/>
      <c r="V98" s="23"/>
      <c r="W98" s="23"/>
      <c r="Y98" s="5"/>
      <c r="Z98" s="23"/>
      <c r="AA98" s="23"/>
      <c r="AB98" s="23"/>
      <c r="AC98"/>
      <c r="AD98" s="23"/>
      <c r="AE98" s="23"/>
      <c r="AF98" s="23"/>
      <c r="AG98"/>
      <c r="AH98"/>
      <c r="AI98"/>
      <c r="AJ98"/>
      <c r="AK98"/>
      <c r="AL98"/>
      <c r="AM98" s="11"/>
      <c r="AN98" s="1"/>
      <c r="AO98" s="25"/>
      <c r="AU98" s="5"/>
      <c r="AV98"/>
      <c r="AY98"/>
      <c r="AZ98" s="24"/>
      <c r="BA98" s="24"/>
      <c r="BB98" s="24"/>
      <c r="BC98" s="24"/>
      <c r="BD98" s="3"/>
      <c r="BE98" s="24"/>
      <c r="BF98" s="24"/>
      <c r="BG98" s="23"/>
      <c r="BH98" s="23"/>
      <c r="BI98" s="5"/>
      <c r="BJ98" s="23"/>
      <c r="BK98" s="23"/>
      <c r="BL98" s="5"/>
      <c r="BM98" s="23"/>
      <c r="BN98" s="23"/>
      <c r="BO98" s="5"/>
      <c r="BP98" s="5"/>
      <c r="BQ98" s="5"/>
      <c r="BR98" s="5"/>
      <c r="BS98" s="5"/>
      <c r="BT98" s="23"/>
      <c r="BU98" s="23"/>
      <c r="BV98" s="23"/>
      <c r="BW98" s="23"/>
      <c r="BX98" s="23"/>
      <c r="BY98" s="23"/>
      <c r="BZ98" s="23"/>
      <c r="CA98" s="23"/>
      <c r="CF98" s="5"/>
      <c r="CG98" s="5"/>
      <c r="CH98" s="5"/>
      <c r="CI98" s="5"/>
      <c r="CJ98" s="5"/>
      <c r="CK98" s="5"/>
      <c r="CL98" s="5"/>
      <c r="CM98" s="5"/>
    </row>
    <row r="99" spans="1:91" x14ac:dyDescent="0.25">
      <c r="BF99" s="24"/>
    </row>
    <row r="100" spans="1:91" x14ac:dyDescent="0.25">
      <c r="BF100" s="24"/>
    </row>
    <row r="101" spans="1:91" x14ac:dyDescent="0.25">
      <c r="BF101" s="24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0"/>
  <sheetViews>
    <sheetView topLeftCell="A77" workbookViewId="0">
      <selection activeCell="B21" sqref="B21"/>
    </sheetView>
  </sheetViews>
  <sheetFormatPr defaultRowHeight="15" x14ac:dyDescent="0.25"/>
  <cols>
    <col min="1" max="1" width="10.5703125" customWidth="1"/>
    <col min="2" max="2" width="53.140625" customWidth="1"/>
  </cols>
  <sheetData>
    <row r="1" spans="1:2" x14ac:dyDescent="0.25">
      <c r="A1" t="s">
        <v>533</v>
      </c>
      <c r="B1" t="s">
        <v>534</v>
      </c>
    </row>
    <row r="2" spans="1:2" x14ac:dyDescent="0.25">
      <c r="A2" t="s">
        <v>535</v>
      </c>
      <c r="B2" t="s">
        <v>536</v>
      </c>
    </row>
    <row r="3" spans="1:2" x14ac:dyDescent="0.25">
      <c r="A3" t="s">
        <v>90</v>
      </c>
      <c r="B3" t="s">
        <v>537</v>
      </c>
    </row>
    <row r="4" spans="1:2" x14ac:dyDescent="0.25">
      <c r="A4" t="s">
        <v>11</v>
      </c>
    </row>
    <row r="5" spans="1:2" x14ac:dyDescent="0.25">
      <c r="A5" t="s">
        <v>15</v>
      </c>
      <c r="B5" t="s">
        <v>538</v>
      </c>
    </row>
    <row r="6" spans="1:2" x14ac:dyDescent="0.25">
      <c r="A6" t="s">
        <v>539</v>
      </c>
      <c r="B6" t="s">
        <v>540</v>
      </c>
    </row>
    <row r="7" spans="1:2" x14ac:dyDescent="0.25">
      <c r="A7" t="s">
        <v>541</v>
      </c>
      <c r="B7" t="s">
        <v>542</v>
      </c>
    </row>
    <row r="8" spans="1:2" x14ac:dyDescent="0.25">
      <c r="A8" t="s">
        <v>543</v>
      </c>
      <c r="B8" t="s">
        <v>544</v>
      </c>
    </row>
    <row r="9" spans="1:2" x14ac:dyDescent="0.25">
      <c r="A9" t="s">
        <v>47</v>
      </c>
      <c r="B9" t="s">
        <v>545</v>
      </c>
    </row>
    <row r="10" spans="1:2" x14ac:dyDescent="0.25">
      <c r="A10" t="s">
        <v>96</v>
      </c>
      <c r="B10" t="s">
        <v>546</v>
      </c>
    </row>
    <row r="11" spans="1:2" x14ac:dyDescent="0.25">
      <c r="A11" t="s">
        <v>547</v>
      </c>
      <c r="B11" t="s">
        <v>548</v>
      </c>
    </row>
    <row r="12" spans="1:2" x14ac:dyDescent="0.25">
      <c r="A12" s="32" t="s">
        <v>48</v>
      </c>
      <c r="B12" t="s">
        <v>549</v>
      </c>
    </row>
    <row r="13" spans="1:2" x14ac:dyDescent="0.25">
      <c r="A13" t="s">
        <v>52</v>
      </c>
      <c r="B13" t="s">
        <v>550</v>
      </c>
    </row>
    <row r="14" spans="1:2" x14ac:dyDescent="0.25">
      <c r="A14" t="s">
        <v>551</v>
      </c>
      <c r="B14" t="s">
        <v>552</v>
      </c>
    </row>
    <row r="15" spans="1:2" x14ac:dyDescent="0.25">
      <c r="A15" t="s">
        <v>553</v>
      </c>
      <c r="B15" t="s">
        <v>554</v>
      </c>
    </row>
    <row r="16" spans="1:2" x14ac:dyDescent="0.25">
      <c r="A16" t="s">
        <v>14</v>
      </c>
      <c r="B16" t="s">
        <v>555</v>
      </c>
    </row>
    <row r="17" spans="1:2" x14ac:dyDescent="0.25">
      <c r="A17" t="s">
        <v>58</v>
      </c>
      <c r="B17" t="s">
        <v>556</v>
      </c>
    </row>
    <row r="18" spans="1:2" x14ac:dyDescent="0.25">
      <c r="A18" t="s">
        <v>60</v>
      </c>
      <c r="B18" t="s">
        <v>557</v>
      </c>
    </row>
    <row r="19" spans="1:2" x14ac:dyDescent="0.25">
      <c r="A19" t="s">
        <v>59</v>
      </c>
      <c r="B19" t="s">
        <v>558</v>
      </c>
    </row>
    <row r="20" spans="1:2" x14ac:dyDescent="0.25">
      <c r="A20" t="s">
        <v>559</v>
      </c>
      <c r="B20" t="s">
        <v>560</v>
      </c>
    </row>
    <row r="21" spans="1:2" x14ac:dyDescent="0.25">
      <c r="A21" t="s">
        <v>12</v>
      </c>
    </row>
    <row r="22" spans="1:2" x14ac:dyDescent="0.25">
      <c r="A22" t="s">
        <v>561</v>
      </c>
      <c r="B22" t="s">
        <v>562</v>
      </c>
    </row>
    <row r="23" spans="1:2" x14ac:dyDescent="0.25">
      <c r="A23" t="s">
        <v>563</v>
      </c>
      <c r="B23" t="s">
        <v>564</v>
      </c>
    </row>
    <row r="24" spans="1:2" x14ac:dyDescent="0.25">
      <c r="A24" t="s">
        <v>23</v>
      </c>
      <c r="B24" t="s">
        <v>565</v>
      </c>
    </row>
    <row r="25" spans="1:2" x14ac:dyDescent="0.25">
      <c r="A25" t="s">
        <v>57</v>
      </c>
      <c r="B25" t="s">
        <v>566</v>
      </c>
    </row>
    <row r="26" spans="1:2" x14ac:dyDescent="0.25">
      <c r="A26" t="s">
        <v>51</v>
      </c>
      <c r="B26" t="s">
        <v>567</v>
      </c>
    </row>
    <row r="27" spans="1:2" x14ac:dyDescent="0.25">
      <c r="A27" t="s">
        <v>94</v>
      </c>
      <c r="B27" t="s">
        <v>568</v>
      </c>
    </row>
    <row r="28" spans="1:2" x14ac:dyDescent="0.25">
      <c r="A28" t="s">
        <v>50</v>
      </c>
      <c r="B28" t="s">
        <v>569</v>
      </c>
    </row>
    <row r="29" spans="1:2" x14ac:dyDescent="0.25">
      <c r="A29" t="s">
        <v>56</v>
      </c>
      <c r="B29" t="s">
        <v>570</v>
      </c>
    </row>
    <row r="30" spans="1:2" x14ac:dyDescent="0.25">
      <c r="A30" t="s">
        <v>41</v>
      </c>
      <c r="B30" t="s">
        <v>571</v>
      </c>
    </row>
    <row r="31" spans="1:2" x14ac:dyDescent="0.25">
      <c r="A31" t="s">
        <v>572</v>
      </c>
      <c r="B31" t="s">
        <v>573</v>
      </c>
    </row>
    <row r="32" spans="1:2" x14ac:dyDescent="0.25">
      <c r="A32" t="s">
        <v>92</v>
      </c>
      <c r="B32" t="s">
        <v>574</v>
      </c>
    </row>
    <row r="33" spans="1:2" x14ac:dyDescent="0.25">
      <c r="A33" t="s">
        <v>55</v>
      </c>
      <c r="B33" t="s">
        <v>575</v>
      </c>
    </row>
    <row r="34" spans="1:2" x14ac:dyDescent="0.25">
      <c r="A34" t="s">
        <v>54</v>
      </c>
      <c r="B34" t="s">
        <v>576</v>
      </c>
    </row>
    <row r="35" spans="1:2" x14ac:dyDescent="0.25">
      <c r="A35" t="s">
        <v>89</v>
      </c>
      <c r="B35" t="s">
        <v>577</v>
      </c>
    </row>
    <row r="36" spans="1:2" x14ac:dyDescent="0.25">
      <c r="A36" t="s">
        <v>88</v>
      </c>
      <c r="B36" t="s">
        <v>578</v>
      </c>
    </row>
    <row r="37" spans="1:2" x14ac:dyDescent="0.25">
      <c r="A37" t="s">
        <v>74</v>
      </c>
      <c r="B37" t="s">
        <v>579</v>
      </c>
    </row>
    <row r="38" spans="1:2" x14ac:dyDescent="0.25">
      <c r="A38" t="s">
        <v>72</v>
      </c>
      <c r="B38" t="s">
        <v>580</v>
      </c>
    </row>
    <row r="39" spans="1:2" x14ac:dyDescent="0.25">
      <c r="A39" t="s">
        <v>71</v>
      </c>
      <c r="B39" t="s">
        <v>581</v>
      </c>
    </row>
    <row r="40" spans="1:2" x14ac:dyDescent="0.25">
      <c r="A40" t="s">
        <v>73</v>
      </c>
      <c r="B40" t="s">
        <v>582</v>
      </c>
    </row>
    <row r="41" spans="1:2" x14ac:dyDescent="0.25">
      <c r="A41" t="s">
        <v>583</v>
      </c>
      <c r="B41" t="s">
        <v>584</v>
      </c>
    </row>
    <row r="42" spans="1:2" x14ac:dyDescent="0.25">
      <c r="A42" t="s">
        <v>95</v>
      </c>
      <c r="B42" t="s">
        <v>585</v>
      </c>
    </row>
    <row r="43" spans="1:2" x14ac:dyDescent="0.25">
      <c r="A43" t="s">
        <v>101</v>
      </c>
      <c r="B43" t="s">
        <v>586</v>
      </c>
    </row>
    <row r="44" spans="1:2" x14ac:dyDescent="0.25">
      <c r="A44" t="s">
        <v>13</v>
      </c>
    </row>
    <row r="45" spans="1:2" x14ac:dyDescent="0.25">
      <c r="A45" t="s">
        <v>85</v>
      </c>
      <c r="B45" t="s">
        <v>587</v>
      </c>
    </row>
    <row r="46" spans="1:2" x14ac:dyDescent="0.25">
      <c r="A46" t="s">
        <v>84</v>
      </c>
      <c r="B46" t="s">
        <v>588</v>
      </c>
    </row>
    <row r="47" spans="1:2" x14ac:dyDescent="0.25">
      <c r="A47" t="s">
        <v>87</v>
      </c>
      <c r="B47" t="s">
        <v>589</v>
      </c>
    </row>
    <row r="48" spans="1:2" x14ac:dyDescent="0.25">
      <c r="A48" t="s">
        <v>86</v>
      </c>
      <c r="B48" t="s">
        <v>590</v>
      </c>
    </row>
    <row r="49" spans="1:2" x14ac:dyDescent="0.25">
      <c r="A49" t="s">
        <v>28</v>
      </c>
      <c r="B49" t="s">
        <v>591</v>
      </c>
    </row>
    <row r="50" spans="1:2" x14ac:dyDescent="0.25">
      <c r="A50" t="s">
        <v>592</v>
      </c>
      <c r="B50" t="s">
        <v>593</v>
      </c>
    </row>
    <row r="51" spans="1:2" x14ac:dyDescent="0.25">
      <c r="A51" t="s">
        <v>69</v>
      </c>
      <c r="B51" t="s">
        <v>594</v>
      </c>
    </row>
    <row r="52" spans="1:2" x14ac:dyDescent="0.25">
      <c r="A52" t="s">
        <v>67</v>
      </c>
      <c r="B52" t="s">
        <v>595</v>
      </c>
    </row>
    <row r="53" spans="1:2" x14ac:dyDescent="0.25">
      <c r="A53" t="s">
        <v>68</v>
      </c>
      <c r="B53" t="s">
        <v>596</v>
      </c>
    </row>
    <row r="54" spans="1:2" x14ac:dyDescent="0.25">
      <c r="A54" t="s">
        <v>70</v>
      </c>
      <c r="B54" t="s">
        <v>597</v>
      </c>
    </row>
    <row r="55" spans="1:2" x14ac:dyDescent="0.25">
      <c r="A55" t="s">
        <v>598</v>
      </c>
      <c r="B55" t="s">
        <v>599</v>
      </c>
    </row>
    <row r="56" spans="1:2" x14ac:dyDescent="0.25">
      <c r="A56" t="s">
        <v>600</v>
      </c>
      <c r="B56" t="s">
        <v>601</v>
      </c>
    </row>
    <row r="57" spans="1:2" x14ac:dyDescent="0.25">
      <c r="A57" t="s">
        <v>64</v>
      </c>
      <c r="B57" t="s">
        <v>602</v>
      </c>
    </row>
    <row r="58" spans="1:2" x14ac:dyDescent="0.25">
      <c r="A58" t="s">
        <v>65</v>
      </c>
      <c r="B58" t="s">
        <v>603</v>
      </c>
    </row>
    <row r="59" spans="1:2" x14ac:dyDescent="0.25">
      <c r="A59" t="s">
        <v>66</v>
      </c>
      <c r="B59" t="s">
        <v>604</v>
      </c>
    </row>
    <row r="60" spans="1:2" x14ac:dyDescent="0.25">
      <c r="A60" t="s">
        <v>605</v>
      </c>
      <c r="B60" t="s">
        <v>606</v>
      </c>
    </row>
    <row r="61" spans="1:2" x14ac:dyDescent="0.25">
      <c r="A61" t="s">
        <v>30</v>
      </c>
      <c r="B61" t="s">
        <v>607</v>
      </c>
    </row>
    <row r="62" spans="1:2" x14ac:dyDescent="0.25">
      <c r="A62" t="s">
        <v>37</v>
      </c>
      <c r="B62" t="s">
        <v>608</v>
      </c>
    </row>
    <row r="63" spans="1:2" x14ac:dyDescent="0.25">
      <c r="A63" t="s">
        <v>91</v>
      </c>
      <c r="B63" t="s">
        <v>609</v>
      </c>
    </row>
    <row r="64" spans="1:2" x14ac:dyDescent="0.25">
      <c r="A64" t="s">
        <v>35</v>
      </c>
      <c r="B64" t="s">
        <v>610</v>
      </c>
    </row>
    <row r="65" spans="1:2" x14ac:dyDescent="0.25">
      <c r="A65" t="s">
        <v>40</v>
      </c>
      <c r="B65" t="s">
        <v>611</v>
      </c>
    </row>
    <row r="66" spans="1:2" x14ac:dyDescent="0.25">
      <c r="A66" s="33" t="s">
        <v>36</v>
      </c>
      <c r="B66" t="s">
        <v>612</v>
      </c>
    </row>
    <row r="67" spans="1:2" x14ac:dyDescent="0.25">
      <c r="A67" t="s">
        <v>42</v>
      </c>
      <c r="B67" t="s">
        <v>613</v>
      </c>
    </row>
    <row r="68" spans="1:2" x14ac:dyDescent="0.25">
      <c r="A68" t="s">
        <v>45</v>
      </c>
      <c r="B68" t="s">
        <v>614</v>
      </c>
    </row>
    <row r="69" spans="1:2" x14ac:dyDescent="0.25">
      <c r="A69" t="s">
        <v>44</v>
      </c>
      <c r="B69" t="s">
        <v>615</v>
      </c>
    </row>
    <row r="70" spans="1:2" x14ac:dyDescent="0.25">
      <c r="A70" t="s">
        <v>43</v>
      </c>
      <c r="B70" t="s">
        <v>616</v>
      </c>
    </row>
    <row r="71" spans="1:2" x14ac:dyDescent="0.25">
      <c r="A71" t="s">
        <v>46</v>
      </c>
      <c r="B71" t="s">
        <v>617</v>
      </c>
    </row>
    <row r="72" spans="1:2" x14ac:dyDescent="0.25">
      <c r="A72" t="s">
        <v>618</v>
      </c>
      <c r="B72" t="s">
        <v>619</v>
      </c>
    </row>
    <row r="73" spans="1:2" x14ac:dyDescent="0.25">
      <c r="A73" t="s">
        <v>620</v>
      </c>
      <c r="B73" t="s">
        <v>621</v>
      </c>
    </row>
    <row r="74" spans="1:2" x14ac:dyDescent="0.25">
      <c r="A74" t="s">
        <v>78</v>
      </c>
      <c r="B74" t="s">
        <v>622</v>
      </c>
    </row>
    <row r="75" spans="1:2" x14ac:dyDescent="0.25">
      <c r="A75" t="s">
        <v>76</v>
      </c>
      <c r="B75" t="s">
        <v>623</v>
      </c>
    </row>
    <row r="76" spans="1:2" x14ac:dyDescent="0.25">
      <c r="A76" t="s">
        <v>75</v>
      </c>
      <c r="B76" t="s">
        <v>624</v>
      </c>
    </row>
    <row r="77" spans="1:2" x14ac:dyDescent="0.25">
      <c r="A77" t="s">
        <v>77</v>
      </c>
      <c r="B77" t="s">
        <v>625</v>
      </c>
    </row>
    <row r="78" spans="1:2" x14ac:dyDescent="0.25">
      <c r="A78" t="s">
        <v>626</v>
      </c>
      <c r="B78" t="s">
        <v>627</v>
      </c>
    </row>
    <row r="79" spans="1:2" x14ac:dyDescent="0.25">
      <c r="A79" t="s">
        <v>628</v>
      </c>
      <c r="B79" t="s">
        <v>629</v>
      </c>
    </row>
    <row r="80" spans="1:2" x14ac:dyDescent="0.25">
      <c r="A80" t="s">
        <v>82</v>
      </c>
      <c r="B80" t="s">
        <v>630</v>
      </c>
    </row>
    <row r="81" spans="1:2" x14ac:dyDescent="0.25">
      <c r="A81" t="s">
        <v>53</v>
      </c>
      <c r="B81" t="s">
        <v>631</v>
      </c>
    </row>
    <row r="82" spans="1:2" x14ac:dyDescent="0.25">
      <c r="A82" t="s">
        <v>61</v>
      </c>
      <c r="B82" t="s">
        <v>632</v>
      </c>
    </row>
    <row r="83" spans="1:2" x14ac:dyDescent="0.25">
      <c r="A83" t="s">
        <v>62</v>
      </c>
      <c r="B83" t="s">
        <v>633</v>
      </c>
    </row>
    <row r="84" spans="1:2" x14ac:dyDescent="0.25">
      <c r="A84" t="s">
        <v>63</v>
      </c>
      <c r="B84" t="s">
        <v>634</v>
      </c>
    </row>
    <row r="85" spans="1:2" x14ac:dyDescent="0.25">
      <c r="A85" t="s">
        <v>635</v>
      </c>
      <c r="B85" t="s">
        <v>636</v>
      </c>
    </row>
    <row r="86" spans="1:2" x14ac:dyDescent="0.25">
      <c r="A86" t="s">
        <v>80</v>
      </c>
      <c r="B86" t="s">
        <v>637</v>
      </c>
    </row>
    <row r="87" spans="1:2" x14ac:dyDescent="0.25">
      <c r="A87" t="s">
        <v>83</v>
      </c>
      <c r="B87" t="s">
        <v>638</v>
      </c>
    </row>
    <row r="88" spans="1:2" x14ac:dyDescent="0.25">
      <c r="A88" t="s">
        <v>79</v>
      </c>
      <c r="B88" t="s">
        <v>639</v>
      </c>
    </row>
    <row r="89" spans="1:2" x14ac:dyDescent="0.25">
      <c r="A89" t="s">
        <v>81</v>
      </c>
      <c r="B89" t="s">
        <v>640</v>
      </c>
    </row>
    <row r="90" spans="1:2" x14ac:dyDescent="0.25">
      <c r="A90" t="s">
        <v>32</v>
      </c>
      <c r="B90" t="s">
        <v>641</v>
      </c>
    </row>
    <row r="91" spans="1:2" x14ac:dyDescent="0.25">
      <c r="A91" t="s">
        <v>39</v>
      </c>
      <c r="B91" t="s">
        <v>642</v>
      </c>
    </row>
    <row r="92" spans="1:2" x14ac:dyDescent="0.25">
      <c r="A92" t="s">
        <v>34</v>
      </c>
      <c r="B92" t="s">
        <v>643</v>
      </c>
    </row>
    <row r="93" spans="1:2" x14ac:dyDescent="0.25">
      <c r="A93" t="s">
        <v>33</v>
      </c>
      <c r="B93" t="s">
        <v>644</v>
      </c>
    </row>
    <row r="94" spans="1:2" x14ac:dyDescent="0.25">
      <c r="A94" t="s">
        <v>38</v>
      </c>
      <c r="B94" t="s">
        <v>645</v>
      </c>
    </row>
    <row r="95" spans="1:2" x14ac:dyDescent="0.25">
      <c r="A95" t="s">
        <v>646</v>
      </c>
      <c r="B95" t="s">
        <v>647</v>
      </c>
    </row>
    <row r="96" spans="1:2" x14ac:dyDescent="0.25">
      <c r="A96" t="s">
        <v>24</v>
      </c>
      <c r="B96" t="s">
        <v>648</v>
      </c>
    </row>
    <row r="97" spans="1:2" x14ac:dyDescent="0.25">
      <c r="A97" t="s">
        <v>18</v>
      </c>
      <c r="B97" t="s">
        <v>649</v>
      </c>
    </row>
    <row r="98" spans="1:2" x14ac:dyDescent="0.25">
      <c r="A98" t="s">
        <v>650</v>
      </c>
      <c r="B98" t="s">
        <v>651</v>
      </c>
    </row>
    <row r="100" spans="1:2" x14ac:dyDescent="0.25">
      <c r="A100" s="12"/>
    </row>
    <row r="101" spans="1:2" x14ac:dyDescent="0.25">
      <c r="A101" s="12"/>
    </row>
    <row r="102" spans="1:2" x14ac:dyDescent="0.25">
      <c r="A102" s="12"/>
    </row>
    <row r="103" spans="1:2" x14ac:dyDescent="0.25">
      <c r="A103" s="12"/>
    </row>
    <row r="104" spans="1:2" x14ac:dyDescent="0.25">
      <c r="A104" s="12"/>
    </row>
    <row r="105" spans="1:2" x14ac:dyDescent="0.25">
      <c r="A105" s="12"/>
    </row>
    <row r="106" spans="1:2" x14ac:dyDescent="0.25">
      <c r="A106" s="12"/>
    </row>
    <row r="107" spans="1:2" x14ac:dyDescent="0.25">
      <c r="A107" s="12"/>
    </row>
    <row r="108" spans="1:2" x14ac:dyDescent="0.25">
      <c r="A108" s="12"/>
    </row>
    <row r="109" spans="1:2" x14ac:dyDescent="0.25">
      <c r="A109" s="12"/>
    </row>
    <row r="110" spans="1:2" x14ac:dyDescent="0.25">
      <c r="A110" s="12"/>
    </row>
    <row r="111" spans="1:2" x14ac:dyDescent="0.25">
      <c r="A111" s="12"/>
    </row>
    <row r="112" spans="1:2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2"/>
    </row>
    <row r="119" spans="1:1" x14ac:dyDescent="0.25">
      <c r="A119" s="12"/>
    </row>
    <row r="120" spans="1:1" x14ac:dyDescent="0.25">
      <c r="A120" s="12"/>
    </row>
    <row r="121" spans="1:1" x14ac:dyDescent="0.25">
      <c r="A121" s="12"/>
    </row>
    <row r="122" spans="1:1" x14ac:dyDescent="0.25">
      <c r="A122" s="12"/>
    </row>
    <row r="123" spans="1:1" x14ac:dyDescent="0.25">
      <c r="A123" s="12"/>
    </row>
    <row r="124" spans="1:1" x14ac:dyDescent="0.25">
      <c r="A124" s="12"/>
    </row>
    <row r="125" spans="1:1" x14ac:dyDescent="0.25">
      <c r="A125" s="12"/>
    </row>
    <row r="126" spans="1:1" x14ac:dyDescent="0.25">
      <c r="A126" s="12"/>
    </row>
    <row r="127" spans="1:1" x14ac:dyDescent="0.25">
      <c r="A127" s="12"/>
    </row>
    <row r="128" spans="1:1" x14ac:dyDescent="0.25">
      <c r="A128" s="12"/>
    </row>
    <row r="129" spans="1:1" x14ac:dyDescent="0.25">
      <c r="A129" s="12"/>
    </row>
    <row r="130" spans="1:1" x14ac:dyDescent="0.25">
      <c r="A130" s="12"/>
    </row>
    <row r="131" spans="1:1" x14ac:dyDescent="0.25">
      <c r="A131" s="12"/>
    </row>
    <row r="132" spans="1:1" x14ac:dyDescent="0.25">
      <c r="A132" s="12"/>
    </row>
    <row r="133" spans="1:1" x14ac:dyDescent="0.25">
      <c r="A133" s="12"/>
    </row>
    <row r="134" spans="1:1" x14ac:dyDescent="0.25">
      <c r="A134" s="12"/>
    </row>
    <row r="135" spans="1:1" x14ac:dyDescent="0.25">
      <c r="A135" s="12"/>
    </row>
    <row r="136" spans="1:1" x14ac:dyDescent="0.25">
      <c r="A136" s="12"/>
    </row>
    <row r="137" spans="1:1" x14ac:dyDescent="0.25">
      <c r="A137" s="12"/>
    </row>
    <row r="138" spans="1:1" x14ac:dyDescent="0.25">
      <c r="A138" s="12"/>
    </row>
    <row r="139" spans="1:1" x14ac:dyDescent="0.25">
      <c r="A139" s="12"/>
    </row>
    <row r="140" spans="1:1" x14ac:dyDescent="0.25">
      <c r="A140" s="12"/>
    </row>
    <row r="141" spans="1:1" x14ac:dyDescent="0.25">
      <c r="A141" s="12"/>
    </row>
    <row r="142" spans="1:1" x14ac:dyDescent="0.25">
      <c r="A142" s="12"/>
    </row>
    <row r="143" spans="1:1" x14ac:dyDescent="0.25">
      <c r="A143" s="12"/>
    </row>
    <row r="144" spans="1:1" x14ac:dyDescent="0.25">
      <c r="A144" s="12"/>
    </row>
    <row r="145" spans="1:1" x14ac:dyDescent="0.25">
      <c r="A145" s="12"/>
    </row>
    <row r="146" spans="1:1" x14ac:dyDescent="0.25">
      <c r="A146" s="12"/>
    </row>
    <row r="147" spans="1:1" x14ac:dyDescent="0.25">
      <c r="A147" s="12"/>
    </row>
    <row r="148" spans="1:1" x14ac:dyDescent="0.25">
      <c r="A148" s="12"/>
    </row>
    <row r="149" spans="1:1" x14ac:dyDescent="0.25">
      <c r="A149" s="12"/>
    </row>
    <row r="150" spans="1:1" x14ac:dyDescent="0.25">
      <c r="A150" s="12"/>
    </row>
    <row r="151" spans="1:1" x14ac:dyDescent="0.25">
      <c r="A151" s="12"/>
    </row>
    <row r="152" spans="1:1" x14ac:dyDescent="0.25">
      <c r="A152" s="12"/>
    </row>
    <row r="153" spans="1:1" x14ac:dyDescent="0.25">
      <c r="A153" s="12"/>
    </row>
    <row r="154" spans="1:1" x14ac:dyDescent="0.25">
      <c r="A154" s="12"/>
    </row>
    <row r="155" spans="1:1" x14ac:dyDescent="0.25">
      <c r="A155" s="12"/>
    </row>
    <row r="156" spans="1:1" x14ac:dyDescent="0.25">
      <c r="A156" s="12"/>
    </row>
    <row r="157" spans="1:1" x14ac:dyDescent="0.25">
      <c r="A157" s="12"/>
    </row>
    <row r="158" spans="1:1" x14ac:dyDescent="0.25">
      <c r="A158" s="12"/>
    </row>
    <row r="159" spans="1:1" x14ac:dyDescent="0.25">
      <c r="A159" s="12"/>
    </row>
    <row r="160" spans="1:1" x14ac:dyDescent="0.25">
      <c r="A160" s="12"/>
    </row>
    <row r="161" spans="1:1" x14ac:dyDescent="0.25">
      <c r="A161" s="12"/>
    </row>
    <row r="162" spans="1:1" x14ac:dyDescent="0.25">
      <c r="A162" s="12"/>
    </row>
    <row r="163" spans="1:1" x14ac:dyDescent="0.25">
      <c r="A163" s="12"/>
    </row>
    <row r="164" spans="1:1" x14ac:dyDescent="0.25">
      <c r="A164" s="12"/>
    </row>
    <row r="165" spans="1:1" x14ac:dyDescent="0.25">
      <c r="A165" s="12"/>
    </row>
    <row r="166" spans="1:1" x14ac:dyDescent="0.25">
      <c r="A166" s="12"/>
    </row>
    <row r="167" spans="1:1" x14ac:dyDescent="0.25">
      <c r="A167" s="12"/>
    </row>
    <row r="168" spans="1:1" x14ac:dyDescent="0.25">
      <c r="A168" s="12"/>
    </row>
    <row r="169" spans="1:1" x14ac:dyDescent="0.25">
      <c r="A169" s="12"/>
    </row>
    <row r="170" spans="1:1" x14ac:dyDescent="0.25">
      <c r="A170" s="12"/>
    </row>
    <row r="171" spans="1:1" x14ac:dyDescent="0.25">
      <c r="A171" s="12"/>
    </row>
    <row r="172" spans="1:1" x14ac:dyDescent="0.25">
      <c r="A172" s="12"/>
    </row>
    <row r="173" spans="1:1" x14ac:dyDescent="0.25">
      <c r="A173" s="12"/>
    </row>
    <row r="174" spans="1:1" x14ac:dyDescent="0.25">
      <c r="A174" s="12"/>
    </row>
    <row r="175" spans="1:1" x14ac:dyDescent="0.25">
      <c r="A175" s="12"/>
    </row>
    <row r="176" spans="1:1" x14ac:dyDescent="0.25">
      <c r="A176" s="12"/>
    </row>
    <row r="177" spans="1:1" x14ac:dyDescent="0.25">
      <c r="A177" s="12"/>
    </row>
    <row r="178" spans="1:1" x14ac:dyDescent="0.25">
      <c r="A178" s="12"/>
    </row>
    <row r="179" spans="1:1" x14ac:dyDescent="0.25">
      <c r="A179" s="12"/>
    </row>
    <row r="180" spans="1:1" x14ac:dyDescent="0.25">
      <c r="A180" s="12"/>
    </row>
    <row r="181" spans="1:1" x14ac:dyDescent="0.25">
      <c r="A181" s="12"/>
    </row>
    <row r="182" spans="1:1" x14ac:dyDescent="0.25">
      <c r="A182" s="12"/>
    </row>
    <row r="183" spans="1:1" x14ac:dyDescent="0.25">
      <c r="A183" s="12"/>
    </row>
    <row r="184" spans="1:1" x14ac:dyDescent="0.25">
      <c r="A184" s="12"/>
    </row>
    <row r="185" spans="1:1" x14ac:dyDescent="0.25">
      <c r="A185" s="12"/>
    </row>
    <row r="186" spans="1:1" x14ac:dyDescent="0.25">
      <c r="A186" s="12"/>
    </row>
    <row r="187" spans="1:1" x14ac:dyDescent="0.25">
      <c r="A187" s="12"/>
    </row>
    <row r="188" spans="1:1" x14ac:dyDescent="0.25">
      <c r="A188" s="12"/>
    </row>
    <row r="189" spans="1:1" x14ac:dyDescent="0.25">
      <c r="A189" s="12"/>
    </row>
    <row r="190" spans="1:1" x14ac:dyDescent="0.25">
      <c r="A190" s="12"/>
    </row>
    <row r="191" spans="1:1" x14ac:dyDescent="0.25">
      <c r="A191" s="12"/>
    </row>
    <row r="192" spans="1:1" x14ac:dyDescent="0.25">
      <c r="A192" s="12"/>
    </row>
    <row r="193" spans="1:1" x14ac:dyDescent="0.25">
      <c r="A193" s="12"/>
    </row>
    <row r="194" spans="1:1" x14ac:dyDescent="0.25">
      <c r="A194" s="12"/>
    </row>
    <row r="195" spans="1:1" x14ac:dyDescent="0.25">
      <c r="A195" s="12"/>
    </row>
    <row r="196" spans="1:1" x14ac:dyDescent="0.25">
      <c r="A196" s="12"/>
    </row>
    <row r="197" spans="1:1" x14ac:dyDescent="0.25">
      <c r="A197" s="12"/>
    </row>
    <row r="198" spans="1:1" x14ac:dyDescent="0.25">
      <c r="A198" s="12"/>
    </row>
    <row r="199" spans="1:1" x14ac:dyDescent="0.25">
      <c r="A199" s="12"/>
    </row>
    <row r="200" spans="1:1" x14ac:dyDescent="0.25">
      <c r="A200" s="12"/>
    </row>
    <row r="201" spans="1:1" x14ac:dyDescent="0.25">
      <c r="A201" s="12"/>
    </row>
    <row r="202" spans="1:1" x14ac:dyDescent="0.25">
      <c r="A202" s="12"/>
    </row>
    <row r="203" spans="1:1" x14ac:dyDescent="0.25">
      <c r="A203" s="12"/>
    </row>
    <row r="204" spans="1:1" x14ac:dyDescent="0.25">
      <c r="A204" s="12"/>
    </row>
    <row r="205" spans="1:1" x14ac:dyDescent="0.25">
      <c r="A205" s="12"/>
    </row>
    <row r="206" spans="1:1" x14ac:dyDescent="0.25">
      <c r="A206" s="12"/>
    </row>
    <row r="207" spans="1:1" x14ac:dyDescent="0.25">
      <c r="A207" s="12"/>
    </row>
    <row r="208" spans="1:1" x14ac:dyDescent="0.25">
      <c r="A208" s="12"/>
    </row>
    <row r="209" spans="1:1" x14ac:dyDescent="0.25">
      <c r="A209" s="12"/>
    </row>
    <row r="210" spans="1:1" x14ac:dyDescent="0.25">
      <c r="A210" s="12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5" sqref="A15"/>
    </sheetView>
  </sheetViews>
  <sheetFormatPr defaultRowHeight="15" x14ac:dyDescent="0.25"/>
  <cols>
    <col min="1" max="1" width="68.7109375" customWidth="1"/>
  </cols>
  <sheetData>
    <row r="1" spans="1:1" x14ac:dyDescent="0.25">
      <c r="A1" t="s">
        <v>652</v>
      </c>
    </row>
    <row r="2" spans="1:1" x14ac:dyDescent="0.25">
      <c r="A2" t="s">
        <v>653</v>
      </c>
    </row>
    <row r="3" spans="1:1" x14ac:dyDescent="0.25">
      <c r="A3" t="s">
        <v>654</v>
      </c>
    </row>
    <row r="4" spans="1:1" x14ac:dyDescent="0.25">
      <c r="A4" t="s">
        <v>655</v>
      </c>
    </row>
    <row r="5" spans="1:1" x14ac:dyDescent="0.25">
      <c r="A5" t="s">
        <v>656</v>
      </c>
    </row>
    <row r="8" spans="1:1" x14ac:dyDescent="0.25">
      <c r="A8" t="s">
        <v>657</v>
      </c>
    </row>
    <row r="9" spans="1:1" x14ac:dyDescent="0.25">
      <c r="A9" t="s">
        <v>658</v>
      </c>
    </row>
    <row r="10" spans="1:1" x14ac:dyDescent="0.25">
      <c r="A10" t="s">
        <v>659</v>
      </c>
    </row>
    <row r="11" spans="1:1" x14ac:dyDescent="0.25">
      <c r="A11" t="s">
        <v>660</v>
      </c>
    </row>
    <row r="12" spans="1:1" x14ac:dyDescent="0.25">
      <c r="A12" t="s">
        <v>661</v>
      </c>
    </row>
    <row r="13" spans="1:1" x14ac:dyDescent="0.25">
      <c r="A13" t="s">
        <v>662</v>
      </c>
    </row>
    <row r="14" spans="1:1" x14ac:dyDescent="0.25">
      <c r="A14" t="s">
        <v>663</v>
      </c>
    </row>
    <row r="15" spans="1:1" x14ac:dyDescent="0.25">
      <c r="A15" t="s">
        <v>664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Goalies</vt:lpstr>
      <vt:lpstr>Legend</vt:lpstr>
      <vt:lpstr>ABOUT</vt:lpstr>
      <vt:lpstr>__Anonymous_Sheet_DB__1</vt:lpstr>
      <vt:lpstr>__Anonymous_Sheet_DB__1_1</vt:lpstr>
      <vt:lpstr>__Anonymous_Sheet_DB__1_2</vt:lpstr>
      <vt:lpstr>__Anonymous_Sheet_DB__1_3</vt:lpstr>
      <vt:lpstr>__Anonymous_Sheet_DB__2</vt:lpstr>
      <vt:lpstr>__Anonymous_Sheet_DB__2_2</vt:lpstr>
      <vt:lpstr>__Anonymous_Sheet_DB__2_3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2015-11-24T19:19:58Z</dcterms:created>
  <dcterms:modified xsi:type="dcterms:W3CDTF">2015-11-24T19:19:58Z</dcterms:modified>
</cp:coreProperties>
</file>