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Dipesh\Dropbox\The Big Day\"/>
    </mc:Choice>
  </mc:AlternateContent>
  <bookViews>
    <workbookView xWindow="21765" yWindow="1755" windowWidth="25605" windowHeight="14565" tabRatio="805" activeTab="9"/>
  </bookViews>
  <sheets>
    <sheet name="1. To Do List" sheetId="1" r:id="rId1"/>
    <sheet name="2. Party Hall" sheetId="6" r:id="rId2"/>
    <sheet name="3. Catering" sheetId="9" r:id="rId3"/>
    <sheet name="Restaurnts " sheetId="5" r:id="rId4"/>
    <sheet name="Restaurant Cost" sheetId="2" r:id="rId5"/>
    <sheet name="Lists n Contact" sheetId="3" r:id="rId6"/>
    <sheet name="Menu List" sheetId="4" r:id="rId7"/>
    <sheet name="House Rentals" sheetId="8" r:id="rId8"/>
    <sheet name="Decoration" sheetId="7" r:id="rId9"/>
    <sheet name="Cost Comparison" sheetId="10" r:id="rId10"/>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7" i="10" l="1"/>
  <c r="D17" i="10"/>
  <c r="K3" i="9"/>
  <c r="M17" i="1"/>
  <c r="I15" i="1"/>
  <c r="M18" i="1"/>
  <c r="M20" i="1"/>
  <c r="K7" i="2"/>
  <c r="K4" i="2"/>
  <c r="M4" i="2"/>
  <c r="K3" i="2"/>
  <c r="M7" i="2"/>
  <c r="N7" i="2"/>
  <c r="L4" i="2"/>
  <c r="N4" i="2"/>
  <c r="L3" i="2"/>
  <c r="M3" i="2"/>
  <c r="O7" i="2"/>
  <c r="O8" i="2"/>
  <c r="N8" i="2"/>
  <c r="N3" i="2"/>
  <c r="O4" i="2"/>
</calcChain>
</file>

<file path=xl/sharedStrings.xml><?xml version="1.0" encoding="utf-8"?>
<sst xmlns="http://schemas.openxmlformats.org/spreadsheetml/2006/main" count="325" uniqueCount="264">
  <si>
    <t>S.No</t>
  </si>
  <si>
    <t>To Do List</t>
  </si>
  <si>
    <t>Option 1 - Name</t>
  </si>
  <si>
    <t>Contact</t>
  </si>
  <si>
    <t>Option 2 - Name</t>
  </si>
  <si>
    <t>Status</t>
  </si>
  <si>
    <t>Cake</t>
  </si>
  <si>
    <t>DJ</t>
  </si>
  <si>
    <t>Photographer</t>
  </si>
  <si>
    <t>Cameraman Video</t>
  </si>
  <si>
    <t>Pandit</t>
  </si>
  <si>
    <t>Mandir</t>
  </si>
  <si>
    <t>Soyambar Lunch</t>
  </si>
  <si>
    <t xml:space="preserve">Liquors </t>
  </si>
  <si>
    <t>TO DO LIST, BOOKINGS AND RESERVATIONS</t>
  </si>
  <si>
    <t>Total</t>
  </si>
  <si>
    <t xml:space="preserve">Restaurant </t>
  </si>
  <si>
    <t>Per Plate</t>
  </si>
  <si>
    <t>Particulars</t>
  </si>
  <si>
    <t>Restaurants</t>
  </si>
  <si>
    <t>Name - Option 1</t>
  </si>
  <si>
    <t>Decorator</t>
  </si>
  <si>
    <t>Yolanda</t>
  </si>
  <si>
    <t>Approx Costs</t>
  </si>
  <si>
    <t>Dinesh Dai</t>
  </si>
  <si>
    <t>Bikrant</t>
  </si>
  <si>
    <t>(443) 977-9414</t>
  </si>
  <si>
    <t>karolina</t>
  </si>
  <si>
    <t>(703) 507-9025</t>
  </si>
  <si>
    <t>Booked</t>
  </si>
  <si>
    <t>Have to reconfirm for lights</t>
  </si>
  <si>
    <t>Basav Baje</t>
  </si>
  <si>
    <t>Name</t>
  </si>
  <si>
    <t>Date Available</t>
  </si>
  <si>
    <t xml:space="preserve">Tax </t>
  </si>
  <si>
    <t>Serivce %</t>
  </si>
  <si>
    <t>With Liquor</t>
  </si>
  <si>
    <t>Diya Restaurant</t>
  </si>
  <si>
    <t>Consumption</t>
  </si>
  <si>
    <t>Beer</t>
  </si>
  <si>
    <t>Wine</t>
  </si>
  <si>
    <t>Alcohol</t>
  </si>
  <si>
    <t>Tax</t>
  </si>
  <si>
    <t>Tips</t>
  </si>
  <si>
    <t>With Liquor (Open Bar)</t>
  </si>
  <si>
    <t>Open Bar</t>
  </si>
  <si>
    <t>5 PM - 1 AM</t>
  </si>
  <si>
    <t>Time Availale</t>
  </si>
  <si>
    <t>5/2/2014 Friday</t>
  </si>
  <si>
    <t>Estimated Cost for</t>
  </si>
  <si>
    <t>Difference</t>
  </si>
  <si>
    <t>Manager: Raj Baral</t>
  </si>
  <si>
    <t>Card?</t>
  </si>
  <si>
    <t>7.5% Extra</t>
  </si>
  <si>
    <t xml:space="preserve">Minerva  </t>
  </si>
  <si>
    <t>Rejina</t>
  </si>
  <si>
    <t>Child - 9</t>
  </si>
  <si>
    <t>5 PM - 12 AM</t>
  </si>
  <si>
    <t>Before 2 PM or After 6 PM</t>
  </si>
  <si>
    <t>5/4/2014 Sunday</t>
  </si>
  <si>
    <t>Food: 10:30 Last</t>
  </si>
  <si>
    <t>No.</t>
  </si>
  <si>
    <t>Address</t>
  </si>
  <si>
    <t>Per Person</t>
  </si>
  <si>
    <t>Includes</t>
  </si>
  <si>
    <t>Courtyard Springfield</t>
  </si>
  <si>
    <t>6710 Commerce Street  Springfield  Virginia  22150  USA </t>
  </si>
  <si>
    <t>Fairfax Marriott at Fair Oaks</t>
  </si>
  <si>
    <t>11787 Lee Jackson Memorial Hwy, Fairfax, VA 22033</t>
  </si>
  <si>
    <t>Grand Atrium At Tysons Corner</t>
  </si>
  <si>
    <t>Resturant</t>
  </si>
  <si>
    <t>Info</t>
  </si>
  <si>
    <t>Rate &amp; Info</t>
  </si>
  <si>
    <t>Location</t>
  </si>
  <si>
    <t>Distance</t>
  </si>
  <si>
    <t>Hall</t>
  </si>
  <si>
    <t>Catering</t>
  </si>
  <si>
    <t>From Temple</t>
  </si>
  <si>
    <t>From Kt house</t>
  </si>
  <si>
    <t>From Kta house</t>
  </si>
  <si>
    <t>Curry Mantra</t>
  </si>
  <si>
    <t>They dont have hall. They convert resturant to hall, half dining, half hall. So, its not a good venue. However, the manager did recommend some halls, like the City Hall, its awesome rey.., Kerena Temple, Woodson High School. The manager said they will do all the  setups rey..</t>
  </si>
  <si>
    <t>$3500-$4000</t>
  </si>
  <si>
    <t>9984 Main St
Fairfax, VA 22031</t>
  </si>
  <si>
    <t>18 mins</t>
  </si>
  <si>
    <t>Minerva Indian Cusine</t>
  </si>
  <si>
    <t>They have a hall that can fit only 70-80 people. NO MUSIC Suggested Places: Crown Plaza, American Legion ( He said this one is very beautiful) Manager: Shyam: 571-286-9907</t>
  </si>
  <si>
    <t>10364 Lee Hwy
Fairfax, VA 22030</t>
  </si>
  <si>
    <t>20 mins</t>
  </si>
  <si>
    <t>Woodland Indian Vegetarian Resturant</t>
  </si>
  <si>
    <t>They dont have hall, but the manager said Best Western is near to their place, and we can do the recpetion there. The hall cost around 500 for 3-4hrs. (Back up Just incase)</t>
  </si>
  <si>
    <t>4078 Jermantown Rd
Fairfax, VA 22030</t>
  </si>
  <si>
    <t>Bollywood Bistro</t>
  </si>
  <si>
    <t>NO Hall</t>
  </si>
  <si>
    <t>Jaipur Royal</t>
  </si>
  <si>
    <t>Only for 18 people</t>
  </si>
  <si>
    <t>Bombay Bistro</t>
  </si>
  <si>
    <t>NO (catering service looks good)</t>
  </si>
  <si>
    <t>Namaste</t>
  </si>
  <si>
    <t>It's in Alexandria,VA. Nepali resturant. They do provide catering for VA area</t>
  </si>
  <si>
    <t>Diya</t>
  </si>
  <si>
    <t>Already booked</t>
  </si>
  <si>
    <t>Aaroma</t>
  </si>
  <si>
    <t>$35 no bar, $45 open bar, 4 appetizer, 5 entries, deserts, rice, naan and other things. The manager is going to send me some pictures and full pricing details</t>
  </si>
  <si>
    <t>Third</t>
  </si>
  <si>
    <t>Second</t>
  </si>
  <si>
    <t>First</t>
  </si>
  <si>
    <t>Cost</t>
  </si>
  <si>
    <t>link5</t>
  </si>
  <si>
    <t>24 min / 13.5 miles</t>
  </si>
  <si>
    <t>Cedarest Rd, Fairfax, VA 22031</t>
  </si>
  <si>
    <t>link4</t>
  </si>
  <si>
    <t>21 min / 12.3 miles</t>
  </si>
  <si>
    <t>$50 per night if no. ppl &gt; 8</t>
  </si>
  <si>
    <t xml:space="preserve">Stover Court, Alexandria, VA 22306, United States </t>
  </si>
  <si>
    <t>link3</t>
  </si>
  <si>
    <t>35 mins /27.2 miles</t>
  </si>
  <si>
    <t>$10 per night if no. ppl &gt; 8</t>
  </si>
  <si>
    <t xml:space="preserve">East Capitol St, Washington, DC 20019, United States </t>
  </si>
  <si>
    <t>link2</t>
  </si>
  <si>
    <t>40 mins / 27.1 miles</t>
  </si>
  <si>
    <t xml:space="preserve">Missouri Ave, Washington, DC 20011, United States </t>
  </si>
  <si>
    <t>link1</t>
  </si>
  <si>
    <t>34 mins/ 23.7 miles</t>
  </si>
  <si>
    <t>$50 per night if no. ppl &gt; 5</t>
  </si>
  <si>
    <t>Meridian Place Northwest, Washington, DC 20010, United States</t>
  </si>
  <si>
    <t>Hyperlink</t>
  </si>
  <si>
    <t>Total Cost for 3 days</t>
  </si>
  <si>
    <t>Distance from Temple</t>
  </si>
  <si>
    <t>Additional Cost (Cleaning etc)</t>
  </si>
  <si>
    <t>Airbnb Charge</t>
  </si>
  <si>
    <t>Cost per night</t>
  </si>
  <si>
    <t>No. of Bed Rooms</t>
  </si>
  <si>
    <t>Location(Address)</t>
  </si>
  <si>
    <t>HOUSE RENTAL</t>
  </si>
  <si>
    <t>Foxchase Manor</t>
  </si>
  <si>
    <t>8310 Chatsworth Drive, Manassas, VA 20109</t>
  </si>
  <si>
    <t>Waiting for Email</t>
  </si>
  <si>
    <t>All Except Hard Liquors n Stage Decorations</t>
  </si>
  <si>
    <t xml:space="preserve">Liquor 475 + 6 % Service </t>
  </si>
  <si>
    <t>Remarks</t>
  </si>
  <si>
    <t>2236 Gallows Rd, Vienna, VA 22182</t>
  </si>
  <si>
    <t>Everything Included except liquors</t>
  </si>
  <si>
    <t>Catering Options</t>
  </si>
  <si>
    <t>Bollywood Bisto</t>
  </si>
  <si>
    <t>Link</t>
  </si>
  <si>
    <t>Menu</t>
  </si>
  <si>
    <t>FB Link</t>
  </si>
  <si>
    <t>Durga Temple</t>
  </si>
  <si>
    <t>Decorators</t>
  </si>
  <si>
    <t>ImperialDecorations</t>
  </si>
  <si>
    <t>Saba</t>
  </si>
  <si>
    <t>Available - Not Booked Yet</t>
  </si>
  <si>
    <t>Get Email Address for invite</t>
  </si>
  <si>
    <t>Sammy - Foxchase</t>
  </si>
  <si>
    <t>Rent House</t>
  </si>
  <si>
    <t>Reception+Soyamber</t>
  </si>
  <si>
    <t>Time for decoration in Mandir</t>
  </si>
  <si>
    <t>Need to call</t>
  </si>
  <si>
    <t>Left Vm and Email</t>
  </si>
  <si>
    <t>Rangoli</t>
  </si>
  <si>
    <t>Ind Aroma</t>
  </si>
  <si>
    <t>Nepali Chef</t>
  </si>
  <si>
    <t>In House Foxchase Manor</t>
  </si>
  <si>
    <t xml:space="preserve">Good for non veg </t>
  </si>
  <si>
    <t>Rate</t>
  </si>
  <si>
    <t>20-30</t>
  </si>
  <si>
    <t>Restaurant</t>
  </si>
  <si>
    <t>Appetizer</t>
  </si>
  <si>
    <t>Veg</t>
  </si>
  <si>
    <t>Non Veg</t>
  </si>
  <si>
    <t>Desert</t>
  </si>
  <si>
    <t>Waiter/Bartender</t>
  </si>
  <si>
    <t>Time</t>
  </si>
  <si>
    <t>CutlerynSetup</t>
  </si>
  <si>
    <t>Total Guests</t>
  </si>
  <si>
    <t>Estimated Expenses</t>
  </si>
  <si>
    <t>Venue</t>
  </si>
  <si>
    <t>Others</t>
  </si>
  <si>
    <t xml:space="preserve">Catering </t>
  </si>
  <si>
    <t>Pankaj Sharma</t>
  </si>
  <si>
    <t>571-276-9450</t>
  </si>
  <si>
    <t xml:space="preserve">Need to call </t>
  </si>
  <si>
    <t>Sherwood stacy manor</t>
  </si>
  <si>
    <t>6 Hrs</t>
  </si>
  <si>
    <t xml:space="preserve">Called </t>
  </si>
  <si>
    <t>Carina</t>
  </si>
  <si>
    <t>Decorations done by Carina</t>
  </si>
  <si>
    <t>culpepercenter.com</t>
  </si>
  <si>
    <t>access for 10 hours including setup and breakdown</t>
  </si>
  <si>
    <t>Called</t>
  </si>
  <si>
    <t>137 S.Main st. Culpeper, VA 22701</t>
  </si>
  <si>
    <t>Best Western,Fairfax,VA</t>
  </si>
  <si>
    <t>3535 Chain Bridge Road
Fairfax, VA 22030</t>
  </si>
  <si>
    <t>Not available</t>
  </si>
  <si>
    <t xml:space="preserve">Green Acres </t>
  </si>
  <si>
    <t>46110 Lake Center Plaza, Sterling, VA 20165</t>
  </si>
  <si>
    <t>Cherry Blossoms</t>
  </si>
  <si>
    <t>Hall n Liquior needs to be from them</t>
  </si>
  <si>
    <t>21/person</t>
  </si>
  <si>
    <t>Available</t>
  </si>
  <si>
    <t>Fairfax Hall</t>
  </si>
  <si>
    <t>1101 Reservoir st. Waynesboro,VA 22980</t>
  </si>
  <si>
    <t>Old Town House</t>
  </si>
  <si>
    <t>4052 Campbell Avenue - Arlington VA 22206</t>
  </si>
  <si>
    <t>Dunya Banquet</t>
  </si>
  <si>
    <t>Available on Friday May 2nd</t>
  </si>
  <si>
    <t>5951 Stevenson Avenue, Alexandria, VA 22304</t>
  </si>
  <si>
    <t>Need liquor liscense</t>
  </si>
  <si>
    <t>liquor and decoration not included</t>
  </si>
  <si>
    <t>Available only after 6:00 pm on May 3rd, Saturday</t>
  </si>
  <si>
    <t>Need to send him catering menu for rate</t>
  </si>
  <si>
    <t>ASAP</t>
  </si>
  <si>
    <t>Appetizers</t>
  </si>
  <si>
    <t xml:space="preserve">Entrees </t>
  </si>
  <si>
    <t>Deserts</t>
  </si>
  <si>
    <t>Gulab Jamum</t>
  </si>
  <si>
    <t>Dudh Bari</t>
  </si>
  <si>
    <t>Goat Curry</t>
  </si>
  <si>
    <t>Chicken Curry</t>
  </si>
  <si>
    <t>Tandoori Chicken</t>
  </si>
  <si>
    <t>Dal Lentil</t>
  </si>
  <si>
    <t>Dipesh</t>
  </si>
  <si>
    <t>Mix Vegeatbles</t>
  </si>
  <si>
    <t>Goat Biryani</t>
  </si>
  <si>
    <t>Samosa</t>
  </si>
  <si>
    <t>Chat Papdi</t>
  </si>
  <si>
    <t>Tandroori Shrimp</t>
  </si>
  <si>
    <t>Afghani Chk Tikka</t>
  </si>
  <si>
    <t>Pakoras</t>
  </si>
  <si>
    <t>Diya - Menu List</t>
  </si>
  <si>
    <t>9 AM to 2 PM</t>
  </si>
  <si>
    <t>Booked - Temple Only</t>
  </si>
  <si>
    <t>1 and half hr</t>
  </si>
  <si>
    <t>Raju</t>
  </si>
  <si>
    <t>Masala Aloo Chat</t>
  </si>
  <si>
    <t>Pani Puri</t>
  </si>
  <si>
    <t>Fish Pakora</t>
  </si>
  <si>
    <t>Chicken Manchurian</t>
  </si>
  <si>
    <t>Chicken Spring Rolls</t>
  </si>
  <si>
    <t>Paneer Fingers</t>
  </si>
  <si>
    <t>Hyderabadi Chicken Biryani</t>
  </si>
  <si>
    <t>Keem Mutton Korma</t>
  </si>
  <si>
    <t>Punjabi Rajma</t>
  </si>
  <si>
    <t>Daal Lentil</t>
  </si>
  <si>
    <t>Gulab Jamun</t>
  </si>
  <si>
    <t>Ras Malai</t>
  </si>
  <si>
    <t>Chicken Pakora</t>
  </si>
  <si>
    <t>Party Hall</t>
  </si>
  <si>
    <t>Staff</t>
  </si>
  <si>
    <t>Liquors</t>
  </si>
  <si>
    <t>Food</t>
  </si>
  <si>
    <t>Photo</t>
  </si>
  <si>
    <t>Video</t>
  </si>
  <si>
    <t>Baje</t>
  </si>
  <si>
    <t>Decoration</t>
  </si>
  <si>
    <t>Lunch</t>
  </si>
  <si>
    <t>Restuarnt</t>
  </si>
  <si>
    <t>50/Person</t>
  </si>
  <si>
    <t>60/Person</t>
  </si>
  <si>
    <t>30/Perosn</t>
  </si>
  <si>
    <t>Note:</t>
  </si>
  <si>
    <t>Add 26% Gratuity and VA Tax</t>
  </si>
  <si>
    <t>Service and Tax Inclusive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</si>
</sst>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164" formatCode="[&lt;=9999999]###\-####;\(###\)\ ###\-####"/>
    <numFmt numFmtId="165" formatCode="&quot;$&quot;#,##0.00"/>
  </numFmts>
  <fonts count="29">
    <font>
      <sz val="11"/>
      <color theme="1"/>
      <name val="Calibri"/>
      <family val="2"/>
      <scheme val="minor"/>
    </font>
    <font>
      <sz val="11"/>
      <color rgb="FFFF0000"/>
      <name val="Calibri"/>
      <family val="2"/>
      <scheme val="minor"/>
    </font>
    <font>
      <b/>
      <sz val="11"/>
      <color theme="1"/>
      <name val="Calibri"/>
      <family val="2"/>
      <scheme val="minor"/>
    </font>
    <font>
      <b/>
      <sz val="16"/>
      <color rgb="FFFF0000"/>
      <name val="Calibri"/>
      <family val="2"/>
      <scheme val="minor"/>
    </font>
    <font>
      <b/>
      <sz val="12"/>
      <color theme="1"/>
      <name val="Calibri"/>
      <family val="2"/>
      <scheme val="minor"/>
    </font>
    <font>
      <b/>
      <sz val="14"/>
      <color theme="1"/>
      <name val="Calibri"/>
      <family val="2"/>
      <scheme val="minor"/>
    </font>
    <font>
      <sz val="11"/>
      <color theme="1"/>
      <name val="Calibri"/>
      <family val="2"/>
      <scheme val="minor"/>
    </font>
    <font>
      <b/>
      <sz val="11"/>
      <color rgb="FFFF0000"/>
      <name val="Calibri"/>
      <family val="2"/>
      <scheme val="minor"/>
    </font>
    <font>
      <sz val="11"/>
      <color rgb="FF9C6500"/>
      <name val="Calibri"/>
      <family val="2"/>
      <scheme val="minor"/>
    </font>
    <font>
      <strike/>
      <sz val="11"/>
      <color rgb="FFFF0000"/>
      <name val="Calibri"/>
      <family val="2"/>
      <scheme val="minor"/>
    </font>
    <font>
      <u/>
      <sz val="11"/>
      <color theme="10"/>
      <name val="Calibri"/>
      <family val="2"/>
      <scheme val="minor"/>
    </font>
    <font>
      <sz val="11"/>
      <color rgb="FFC0504D"/>
      <name val="Calibri"/>
      <family val="2"/>
      <scheme val="minor"/>
    </font>
    <font>
      <sz val="11"/>
      <color rgb="FF0070C0"/>
      <name val="Calibri"/>
      <family val="2"/>
      <scheme val="minor"/>
    </font>
    <font>
      <sz val="11"/>
      <color theme="1"/>
      <name val="Arial Black"/>
    </font>
    <font>
      <sz val="14"/>
      <color theme="1"/>
      <name val="Calibri (Body)"/>
    </font>
    <font>
      <sz val="14"/>
      <color rgb="FF008000"/>
      <name val="Calibri (Body)"/>
    </font>
    <font>
      <u/>
      <sz val="14"/>
      <color theme="10"/>
      <name val="Calibri (Body)"/>
    </font>
    <font>
      <b/>
      <sz val="14"/>
      <color theme="1"/>
      <name val="Calibri (Body)"/>
    </font>
    <font>
      <b/>
      <u/>
      <sz val="11"/>
      <color theme="10"/>
      <name val="Calibri"/>
      <family val="2"/>
      <scheme val="minor"/>
    </font>
    <font>
      <u/>
      <sz val="11"/>
      <color theme="11"/>
      <name val="Calibri"/>
      <family val="2"/>
      <scheme val="minor"/>
    </font>
    <font>
      <b/>
      <sz val="13"/>
      <color rgb="FF222222"/>
      <name val="Arial"/>
      <family val="2"/>
    </font>
    <font>
      <sz val="12"/>
      <color rgb="FF000000"/>
      <name val="Arial"/>
    </font>
    <font>
      <sz val="12"/>
      <color rgb="FF333333"/>
      <name val="Arial"/>
    </font>
    <font>
      <sz val="14"/>
      <color rgb="FF000000"/>
      <name val="Arial"/>
    </font>
    <font>
      <sz val="16"/>
      <color rgb="FF333333"/>
      <name val="Arial"/>
    </font>
    <font>
      <sz val="12"/>
      <color rgb="FF9C0006"/>
      <name val="Calibri"/>
      <family val="2"/>
      <scheme val="minor"/>
    </font>
    <font>
      <b/>
      <sz val="11"/>
      <name val="Calibri"/>
      <family val="2"/>
      <scheme val="minor"/>
    </font>
    <font>
      <b/>
      <sz val="16"/>
      <color theme="1"/>
      <name val="Calibri"/>
      <family val="2"/>
      <scheme val="minor"/>
    </font>
    <font>
      <i/>
      <sz val="11"/>
      <color theme="1"/>
      <name val="Calibri"/>
      <family val="2"/>
      <scheme val="minor"/>
    </font>
  </fonts>
  <fills count="1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EB9C"/>
      </patternFill>
    </fill>
    <fill>
      <patternFill patternType="solid">
        <fgColor theme="9" tint="0.59999389629810485"/>
        <bgColor indexed="64"/>
      </patternFill>
    </fill>
    <fill>
      <patternFill patternType="solid">
        <fgColor rgb="FFFF0000"/>
        <bgColor indexed="64"/>
      </patternFill>
    </fill>
    <fill>
      <patternFill patternType="solid">
        <fgColor rgb="FFFFC7CE"/>
      </patternFill>
    </fill>
    <fill>
      <patternFill patternType="solid">
        <fgColor theme="3" tint="0.39997558519241921"/>
        <bgColor indexed="64"/>
      </patternFill>
    </fill>
    <fill>
      <patternFill patternType="solid">
        <fgColor theme="7" tint="0.39997558519241921"/>
        <bgColor indexed="64"/>
      </patternFill>
    </fill>
    <fill>
      <patternFill patternType="solid">
        <fgColor rgb="FF3366FF"/>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s>
  <borders count="1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s>
  <cellStyleXfs count="13">
    <xf numFmtId="0" fontId="0" fillId="0" borderId="0"/>
    <xf numFmtId="44" fontId="6" fillId="0" borderId="0" applyFont="0" applyFill="0" applyBorder="0" applyAlignment="0" applyProtection="0"/>
    <xf numFmtId="9" fontId="6" fillId="0" borderId="0" applyFont="0" applyFill="0" applyBorder="0" applyAlignment="0" applyProtection="0"/>
    <xf numFmtId="0" fontId="8" fillId="7" borderId="0" applyNumberFormat="0" applyBorder="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5" fillId="10" borderId="0" applyNumberFormat="0" applyBorder="0" applyAlignment="0" applyProtection="0"/>
  </cellStyleXfs>
  <cellXfs count="132">
    <xf numFmtId="0" fontId="0" fillId="0" borderId="0" xfId="0"/>
    <xf numFmtId="0" fontId="4" fillId="2" borderId="1" xfId="0" applyFont="1" applyFill="1" applyBorder="1"/>
    <xf numFmtId="0" fontId="4" fillId="2" borderId="2" xfId="0" applyFont="1" applyFill="1" applyBorder="1"/>
    <xf numFmtId="0" fontId="4" fillId="2" borderId="3" xfId="0" applyFont="1" applyFill="1" applyBorder="1"/>
    <xf numFmtId="0" fontId="0" fillId="0" borderId="4" xfId="0" applyBorder="1"/>
    <xf numFmtId="0" fontId="0" fillId="0" borderId="5" xfId="0" applyBorder="1"/>
    <xf numFmtId="0" fontId="2" fillId="0" borderId="0" xfId="0" applyFont="1"/>
    <xf numFmtId="0" fontId="1" fillId="0" borderId="0" xfId="0" applyFont="1"/>
    <xf numFmtId="0" fontId="2" fillId="2" borderId="5" xfId="0" applyFont="1" applyFill="1" applyBorder="1"/>
    <xf numFmtId="164" fontId="0" fillId="0" borderId="0" xfId="0" applyNumberFormat="1"/>
    <xf numFmtId="164" fontId="2" fillId="2" borderId="5" xfId="0" applyNumberFormat="1" applyFont="1" applyFill="1" applyBorder="1"/>
    <xf numFmtId="0" fontId="4" fillId="2" borderId="6" xfId="0" applyFont="1" applyFill="1" applyBorder="1"/>
    <xf numFmtId="0" fontId="5" fillId="3" borderId="5" xfId="0" applyFont="1" applyFill="1" applyBorder="1"/>
    <xf numFmtId="0" fontId="4" fillId="2" borderId="7" xfId="0" applyFont="1" applyFill="1" applyBorder="1"/>
    <xf numFmtId="0" fontId="2" fillId="0" borderId="5" xfId="0" applyFont="1" applyBorder="1"/>
    <xf numFmtId="0" fontId="4" fillId="0" borderId="5" xfId="0" applyFont="1" applyFill="1" applyBorder="1"/>
    <xf numFmtId="16" fontId="0" fillId="0" borderId="0" xfId="0" applyNumberFormat="1"/>
    <xf numFmtId="0" fontId="2" fillId="5" borderId="8" xfId="0" applyFont="1" applyFill="1" applyBorder="1"/>
    <xf numFmtId="0" fontId="2" fillId="2" borderId="0" xfId="0" applyFont="1" applyFill="1"/>
    <xf numFmtId="0" fontId="2" fillId="5" borderId="9" xfId="0" applyFont="1" applyFill="1" applyBorder="1"/>
    <xf numFmtId="0" fontId="2" fillId="0" borderId="10" xfId="0" applyFont="1" applyBorder="1"/>
    <xf numFmtId="0" fontId="2" fillId="0" borderId="11" xfId="0" applyFont="1" applyBorder="1"/>
    <xf numFmtId="16" fontId="7" fillId="0" borderId="11" xfId="0" applyNumberFormat="1" applyFont="1" applyBorder="1"/>
    <xf numFmtId="0" fontId="2" fillId="2" borderId="11" xfId="0" applyFont="1" applyFill="1" applyBorder="1"/>
    <xf numFmtId="0" fontId="2" fillId="0" borderId="11" xfId="0" applyNumberFormat="1" applyFont="1" applyBorder="1"/>
    <xf numFmtId="9" fontId="2" fillId="0" borderId="11" xfId="2" applyFont="1" applyBorder="1"/>
    <xf numFmtId="44" fontId="5" fillId="3" borderId="11" xfId="1" applyFont="1" applyFill="1" applyBorder="1"/>
    <xf numFmtId="0" fontId="2" fillId="0" borderId="12" xfId="0" applyFont="1" applyBorder="1"/>
    <xf numFmtId="0" fontId="2" fillId="0" borderId="13" xfId="0" applyFont="1" applyBorder="1"/>
    <xf numFmtId="0" fontId="2" fillId="0" borderId="14" xfId="0" applyFont="1" applyBorder="1"/>
    <xf numFmtId="44" fontId="5" fillId="3" borderId="14" xfId="1" applyFont="1" applyFill="1" applyBorder="1"/>
    <xf numFmtId="44" fontId="7" fillId="0" borderId="14" xfId="0" applyNumberFormat="1" applyFont="1" applyBorder="1"/>
    <xf numFmtId="0" fontId="2" fillId="0" borderId="15" xfId="0" applyFont="1" applyBorder="1"/>
    <xf numFmtId="16" fontId="2" fillId="0" borderId="10" xfId="0" applyNumberFormat="1" applyFont="1" applyBorder="1"/>
    <xf numFmtId="9" fontId="2" fillId="0" borderId="11" xfId="0" applyNumberFormat="1" applyFont="1" applyBorder="1"/>
    <xf numFmtId="0" fontId="2" fillId="0" borderId="16" xfId="0" applyFont="1" applyBorder="1"/>
    <xf numFmtId="0" fontId="2" fillId="0" borderId="0" xfId="0" applyFont="1" applyBorder="1"/>
    <xf numFmtId="0" fontId="2" fillId="0" borderId="17" xfId="0" applyFont="1" applyBorder="1"/>
    <xf numFmtId="0" fontId="2" fillId="0" borderId="11" xfId="0" applyFont="1" applyBorder="1" applyAlignment="1"/>
    <xf numFmtId="44" fontId="2" fillId="0" borderId="11" xfId="0" applyNumberFormat="1" applyFont="1" applyBorder="1" applyAlignment="1"/>
    <xf numFmtId="44" fontId="2" fillId="0" borderId="0" xfId="0" applyNumberFormat="1" applyFont="1" applyBorder="1"/>
    <xf numFmtId="0" fontId="2" fillId="6" borderId="5" xfId="0" applyFont="1" applyFill="1" applyBorder="1"/>
    <xf numFmtId="0" fontId="7" fillId="0" borderId="0" xfId="0" applyFont="1" applyBorder="1"/>
    <xf numFmtId="0" fontId="9" fillId="0" borderId="0" xfId="0" applyFont="1"/>
    <xf numFmtId="0" fontId="10" fillId="0" borderId="0" xfId="4"/>
    <xf numFmtId="0" fontId="2" fillId="0" borderId="0" xfId="0" applyFont="1" applyAlignment="1">
      <alignment vertical="top" wrapText="1"/>
    </xf>
    <xf numFmtId="0" fontId="2" fillId="0" borderId="0" xfId="0" applyFont="1" applyAlignment="1">
      <alignment horizontal="center" vertical="top" wrapText="1"/>
    </xf>
    <xf numFmtId="0" fontId="0" fillId="0" borderId="0" xfId="0" applyAlignment="1">
      <alignment wrapText="1"/>
    </xf>
    <xf numFmtId="0" fontId="2" fillId="0" borderId="0" xfId="0" applyFont="1" applyAlignment="1">
      <alignment horizontal="left" vertical="top" wrapText="1"/>
    </xf>
    <xf numFmtId="0" fontId="11" fillId="0" borderId="0" xfId="0" applyFont="1" applyAlignment="1">
      <alignment horizontal="left" vertical="top" wrapText="1"/>
    </xf>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wrapText="1"/>
    </xf>
    <xf numFmtId="0" fontId="11" fillId="0" borderId="0" xfId="0" applyFont="1" applyAlignment="1">
      <alignment wrapText="1"/>
    </xf>
    <xf numFmtId="0" fontId="11" fillId="0" borderId="0" xfId="0" applyFont="1" applyAlignment="1">
      <alignment vertical="top" wrapText="1"/>
    </xf>
    <xf numFmtId="0" fontId="0" fillId="0" borderId="0" xfId="0" applyAlignment="1">
      <alignment horizontal="center" vertical="top" wrapText="1"/>
    </xf>
    <xf numFmtId="0" fontId="0" fillId="0" borderId="0" xfId="0" applyAlignment="1">
      <alignment vertical="top" wrapText="1"/>
    </xf>
    <xf numFmtId="0" fontId="13" fillId="0" borderId="0" xfId="0" applyFont="1"/>
    <xf numFmtId="0" fontId="14" fillId="0" borderId="0" xfId="0" applyFont="1"/>
    <xf numFmtId="0" fontId="14" fillId="0" borderId="5" xfId="0" applyFont="1" applyBorder="1"/>
    <xf numFmtId="0" fontId="15" fillId="0" borderId="5" xfId="0" applyFont="1" applyBorder="1"/>
    <xf numFmtId="0" fontId="8" fillId="0" borderId="5" xfId="3" applyFill="1" applyBorder="1"/>
    <xf numFmtId="0" fontId="16" fillId="0" borderId="5" xfId="4" applyFont="1" applyBorder="1"/>
    <xf numFmtId="6" fontId="15" fillId="0" borderId="5" xfId="0" applyNumberFormat="1" applyFont="1" applyBorder="1"/>
    <xf numFmtId="6" fontId="14" fillId="0" borderId="5" xfId="0" applyNumberFormat="1" applyFont="1" applyBorder="1"/>
    <xf numFmtId="0" fontId="17" fillId="0" borderId="5" xfId="0" applyFont="1" applyBorder="1" applyAlignment="1">
      <alignment horizontal="center"/>
    </xf>
    <xf numFmtId="165" fontId="0" fillId="0" borderId="0" xfId="0" applyNumberFormat="1"/>
    <xf numFmtId="0" fontId="0" fillId="8" borderId="5" xfId="0" applyFill="1" applyBorder="1"/>
    <xf numFmtId="164" fontId="0" fillId="8" borderId="0" xfId="0" applyNumberFormat="1" applyFill="1"/>
    <xf numFmtId="0" fontId="2" fillId="8" borderId="5" xfId="0" applyFont="1" applyFill="1" applyBorder="1"/>
    <xf numFmtId="0" fontId="4" fillId="8" borderId="5" xfId="0" applyFont="1" applyFill="1" applyBorder="1"/>
    <xf numFmtId="0" fontId="10" fillId="8" borderId="5" xfId="4" applyFill="1" applyBorder="1"/>
    <xf numFmtId="0" fontId="2" fillId="0" borderId="5" xfId="0" applyFont="1" applyFill="1" applyBorder="1"/>
    <xf numFmtId="0" fontId="2" fillId="0" borderId="4" xfId="0" applyFont="1" applyBorder="1"/>
    <xf numFmtId="0" fontId="2" fillId="0" borderId="9" xfId="0" applyFont="1" applyBorder="1"/>
    <xf numFmtId="0" fontId="0" fillId="0" borderId="9" xfId="0" applyBorder="1"/>
    <xf numFmtId="0" fontId="0" fillId="2" borderId="5" xfId="0" applyFill="1" applyBorder="1"/>
    <xf numFmtId="165" fontId="2" fillId="2" borderId="5" xfId="0" applyNumberFormat="1" applyFont="1" applyFill="1" applyBorder="1"/>
    <xf numFmtId="0" fontId="4" fillId="2" borderId="5" xfId="0" applyFont="1" applyFill="1" applyBorder="1"/>
    <xf numFmtId="44" fontId="5" fillId="3" borderId="0" xfId="1" applyFont="1" applyFill="1"/>
    <xf numFmtId="0" fontId="4" fillId="0" borderId="0" xfId="0" applyFont="1"/>
    <xf numFmtId="0" fontId="4" fillId="6" borderId="0" xfId="0" applyFont="1" applyFill="1"/>
    <xf numFmtId="44" fontId="5" fillId="3" borderId="5" xfId="1" applyFont="1" applyFill="1" applyBorder="1"/>
    <xf numFmtId="44" fontId="0" fillId="0" borderId="0" xfId="1" applyFont="1"/>
    <xf numFmtId="0" fontId="2" fillId="9" borderId="0" xfId="0" applyFont="1" applyFill="1"/>
    <xf numFmtId="0" fontId="18" fillId="0" borderId="0" xfId="4" applyFont="1"/>
    <xf numFmtId="164" fontId="0" fillId="9" borderId="0" xfId="0" applyNumberFormat="1" applyFill="1"/>
    <xf numFmtId="44" fontId="4" fillId="0" borderId="0" xfId="1" applyFont="1"/>
    <xf numFmtId="0" fontId="0" fillId="0" borderId="5" xfId="0" applyBorder="1" applyAlignment="1">
      <alignment horizontal="left"/>
    </xf>
    <xf numFmtId="164" fontId="0" fillId="8" borderId="0" xfId="0" applyNumberFormat="1" applyFill="1" applyAlignment="1">
      <alignment horizontal="left"/>
    </xf>
    <xf numFmtId="0" fontId="0" fillId="8" borderId="5" xfId="0" applyFill="1" applyBorder="1" applyAlignment="1">
      <alignment horizontal="left"/>
    </xf>
    <xf numFmtId="164" fontId="0" fillId="8" borderId="5" xfId="0" applyNumberFormat="1" applyFill="1" applyBorder="1" applyAlignment="1">
      <alignment horizontal="left"/>
    </xf>
    <xf numFmtId="0" fontId="20" fillId="0" borderId="0" xfId="0" applyFont="1"/>
    <xf numFmtId="0" fontId="21" fillId="0" borderId="0" xfId="0" applyFont="1"/>
    <xf numFmtId="0" fontId="21" fillId="0" borderId="0" xfId="0" applyFont="1" applyAlignment="1">
      <alignment wrapText="1"/>
    </xf>
    <xf numFmtId="0" fontId="22" fillId="0" borderId="0" xfId="0" applyFont="1"/>
    <xf numFmtId="0" fontId="23" fillId="0" borderId="0" xfId="0" applyFont="1"/>
    <xf numFmtId="0" fontId="24" fillId="0" borderId="0" xfId="0" applyFont="1"/>
    <xf numFmtId="0" fontId="25" fillId="10" borderId="5" xfId="12" applyBorder="1"/>
    <xf numFmtId="6" fontId="25" fillId="10" borderId="5" xfId="12" applyNumberFormat="1" applyBorder="1"/>
    <xf numFmtId="0" fontId="25" fillId="10" borderId="0" xfId="12"/>
    <xf numFmtId="0" fontId="2" fillId="0" borderId="0" xfId="0" applyFont="1" applyFill="1" applyBorder="1"/>
    <xf numFmtId="0" fontId="7" fillId="0" borderId="0" xfId="0" applyFont="1" applyFill="1" applyBorder="1"/>
    <xf numFmtId="0" fontId="26" fillId="9" borderId="0" xfId="0" applyFont="1" applyFill="1"/>
    <xf numFmtId="0" fontId="0" fillId="2" borderId="0" xfId="0" applyFill="1"/>
    <xf numFmtId="0" fontId="0" fillId="11" borderId="0" xfId="0" applyFill="1"/>
    <xf numFmtId="0" fontId="2" fillId="11" borderId="0" xfId="0" applyFont="1" applyFill="1"/>
    <xf numFmtId="0" fontId="0" fillId="6" borderId="0" xfId="0" applyFill="1"/>
    <xf numFmtId="0" fontId="2" fillId="6" borderId="0" xfId="0" applyFont="1" applyFill="1"/>
    <xf numFmtId="0" fontId="0" fillId="12" borderId="0" xfId="0" applyFill="1"/>
    <xf numFmtId="0" fontId="2" fillId="12" borderId="0" xfId="0" applyFont="1" applyFill="1"/>
    <xf numFmtId="0" fontId="0" fillId="3" borderId="0" xfId="0" applyFill="1"/>
    <xf numFmtId="0" fontId="10" fillId="0" borderId="0" xfId="4" applyFill="1" applyBorder="1"/>
    <xf numFmtId="16" fontId="0" fillId="8" borderId="5" xfId="0" applyNumberFormat="1" applyFill="1" applyBorder="1"/>
    <xf numFmtId="0" fontId="0" fillId="13" borderId="0" xfId="0" applyFill="1"/>
    <xf numFmtId="0" fontId="3" fillId="0" borderId="0" xfId="0" applyFont="1" applyAlignment="1">
      <alignment horizontal="center"/>
    </xf>
    <xf numFmtId="0" fontId="2" fillId="0" borderId="0" xfId="0" applyFont="1" applyAlignment="1">
      <alignment horizontal="center" wrapText="1"/>
    </xf>
    <xf numFmtId="0" fontId="2" fillId="0" borderId="14" xfId="0" applyFont="1" applyBorder="1" applyAlignment="1">
      <alignment horizontal="center"/>
    </xf>
    <xf numFmtId="0" fontId="2" fillId="0" borderId="0" xfId="0" applyFont="1" applyAlignment="1">
      <alignment horizontal="center"/>
    </xf>
    <xf numFmtId="0" fontId="14" fillId="4" borderId="5" xfId="0" applyFont="1" applyFill="1" applyBorder="1" applyAlignment="1">
      <alignment horizontal="center"/>
    </xf>
    <xf numFmtId="0" fontId="0" fillId="14" borderId="0" xfId="0" applyFill="1"/>
    <xf numFmtId="0" fontId="0" fillId="0" borderId="0" xfId="0" applyFill="1"/>
    <xf numFmtId="0" fontId="0" fillId="2" borderId="9" xfId="0" applyFill="1" applyBorder="1"/>
    <xf numFmtId="0" fontId="0" fillId="3" borderId="5" xfId="0" applyFill="1" applyBorder="1"/>
    <xf numFmtId="0" fontId="2" fillId="3" borderId="5" xfId="0" applyFont="1" applyFill="1" applyBorder="1"/>
    <xf numFmtId="0" fontId="0" fillId="15" borderId="4" xfId="0" applyFill="1" applyBorder="1"/>
    <xf numFmtId="0" fontId="0" fillId="15" borderId="5" xfId="0" applyFill="1" applyBorder="1"/>
    <xf numFmtId="0" fontId="2" fillId="15" borderId="0" xfId="0" applyFont="1" applyFill="1"/>
    <xf numFmtId="0" fontId="2" fillId="16" borderId="0" xfId="0" applyFont="1" applyFill="1"/>
    <xf numFmtId="0" fontId="27" fillId="16" borderId="0" xfId="0" applyFont="1" applyFill="1"/>
    <xf numFmtId="0" fontId="5" fillId="16" borderId="0" xfId="0" applyFont="1" applyFill="1" applyAlignment="1">
      <alignment horizontal="center"/>
    </xf>
    <xf numFmtId="0" fontId="28" fillId="0" borderId="0" xfId="0" applyFont="1"/>
  </cellXfs>
  <cellStyles count="13">
    <cellStyle name="Bad" xfId="12" builtinId="27"/>
    <cellStyle name="Currency" xfId="1" builtinId="4"/>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4" builtinId="8"/>
    <cellStyle name="Neutral" xfId="3" builtinId="2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552450</xdr:colOff>
      <xdr:row>15</xdr:row>
      <xdr:rowOff>38100</xdr:rowOff>
    </xdr:from>
    <xdr:to>
      <xdr:col>9</xdr:col>
      <xdr:colOff>304800</xdr:colOff>
      <xdr:row>17</xdr:row>
      <xdr:rowOff>152400</xdr:rowOff>
    </xdr:to>
    <xdr:cxnSp macro="">
      <xdr:nvCxnSpPr>
        <xdr:cNvPr id="3" name="Straight Arrow Connector 2"/>
        <xdr:cNvCxnSpPr/>
      </xdr:nvCxnSpPr>
      <xdr:spPr>
        <a:xfrm>
          <a:off x="10639425" y="3095625"/>
          <a:ext cx="723900" cy="542925"/>
        </a:xfrm>
        <a:prstGeom prst="straightConnector1">
          <a:avLst/>
        </a:prstGeom>
        <a:ln w="57150">
          <a:headEnd type="none" w="med" len="med"/>
          <a:tailEnd type="triangle" w="med" len="med"/>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indaroma.foodler.com/indaroma/menu/8667" TargetMode="External"/><Relationship Id="rId2" Type="http://schemas.openxmlformats.org/officeDocument/2006/relationships/hyperlink" Target="https://www.facebook.com/west2eastphotography" TargetMode="External"/><Relationship Id="rId1" Type="http://schemas.openxmlformats.org/officeDocument/2006/relationships/hyperlink" Target="http://bollywoodbistrofairfax.com/catering_m.htm" TargetMode="External"/><Relationship Id="rId6" Type="http://schemas.openxmlformats.org/officeDocument/2006/relationships/drawing" Target="../drawings/drawing1.xml"/><Relationship Id="rId5" Type="http://schemas.openxmlformats.org/officeDocument/2006/relationships/hyperlink" Target="http://www.diyatysons.com/catering.php" TargetMode="External"/><Relationship Id="rId4" Type="http://schemas.openxmlformats.org/officeDocument/2006/relationships/hyperlink" Target="http://www.rangolirestaurant.com/fare.ph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www.marriott.com/hotels/maps/travel/wassp-courtyard-springfield/" TargetMode="External"/><Relationship Id="rId1" Type="http://schemas.openxmlformats.org/officeDocument/2006/relationships/hyperlink" Target="http://www.marriott.com/hotels/travel/wassp-courtyard-springfield/"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airbnb.com/rooms/454026?checkin=05%2F01%2F2014&amp;checkout=05%2F04%2F2014&amp;guests=8&amp;s=mHlz" TargetMode="External"/><Relationship Id="rId2" Type="http://schemas.openxmlformats.org/officeDocument/2006/relationships/hyperlink" Target="https://www.airbnb.com/rooms/433725?checkin=05%2F01%2F2014&amp;checkout=05%2F04%2F2014&amp;guests=15&amp;s=lCpE" TargetMode="External"/><Relationship Id="rId1" Type="http://schemas.openxmlformats.org/officeDocument/2006/relationships/hyperlink" Target="https://www.airbnb.com/rooms/2086403?checkin=05%2F01%2F2014&amp;checkout=05%2F04%2F2014&amp;s=GhMz" TargetMode="External"/><Relationship Id="rId5" Type="http://schemas.openxmlformats.org/officeDocument/2006/relationships/hyperlink" Target="https://www.airbnb.com/rooms/1754431?checkin=05%2F01%2F2014&amp;checkout=05%2F04%2F2014&amp;guests=8&amp;s=B3SD" TargetMode="External"/><Relationship Id="rId4" Type="http://schemas.openxmlformats.org/officeDocument/2006/relationships/hyperlink" Target="https://www.airbnb.com/rooms/1107406?checkin=05%2F01%2F2014&amp;checkout=05%2F04%2F2014&amp;guests=8&amp;s=7TI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6"/>
  <sheetViews>
    <sheetView workbookViewId="0">
      <selection activeCell="I10" sqref="I10"/>
    </sheetView>
  </sheetViews>
  <sheetFormatPr defaultColWidth="8.85546875" defaultRowHeight="15"/>
  <cols>
    <col min="1" max="1" width="5.42578125" bestFit="1" customWidth="1"/>
    <col min="2" max="2" width="19.28515625" bestFit="1" customWidth="1"/>
    <col min="3" max="3" width="17.42578125" bestFit="1" customWidth="1"/>
    <col min="4" max="4" width="24" bestFit="1" customWidth="1"/>
    <col min="5" max="5" width="25" bestFit="1" customWidth="1"/>
    <col min="6" max="6" width="39.28515625" bestFit="1" customWidth="1"/>
    <col min="7" max="7" width="13.7109375" bestFit="1" customWidth="1"/>
    <col min="8" max="8" width="7.140625" bestFit="1" customWidth="1"/>
    <col min="9" max="9" width="14.42578125" bestFit="1" customWidth="1"/>
    <col min="10" max="10" width="5.28515625" customWidth="1"/>
    <col min="11" max="11" width="2" bestFit="1" customWidth="1"/>
    <col min="12" max="12" width="27.85546875" bestFit="1" customWidth="1"/>
    <col min="13" max="13" width="14.42578125" bestFit="1" customWidth="1"/>
  </cols>
  <sheetData>
    <row r="1" spans="1:13" ht="21">
      <c r="A1" s="115" t="s">
        <v>14</v>
      </c>
      <c r="B1" s="115"/>
      <c r="C1" s="115"/>
      <c r="D1" s="115"/>
      <c r="E1" s="115"/>
      <c r="F1" s="115"/>
      <c r="G1" s="115"/>
    </row>
    <row r="2" spans="1:13" ht="15.75" thickBot="1"/>
    <row r="3" spans="1:13" ht="16.5" thickBot="1">
      <c r="A3" s="1" t="s">
        <v>0</v>
      </c>
      <c r="B3" s="2" t="s">
        <v>1</v>
      </c>
      <c r="C3" s="2" t="s">
        <v>2</v>
      </c>
      <c r="D3" s="2" t="s">
        <v>3</v>
      </c>
      <c r="E3" s="3" t="s">
        <v>5</v>
      </c>
      <c r="F3" s="13" t="s">
        <v>4</v>
      </c>
      <c r="G3" s="2" t="s">
        <v>3</v>
      </c>
      <c r="H3" s="3" t="s">
        <v>5</v>
      </c>
      <c r="I3" s="11" t="s">
        <v>23</v>
      </c>
      <c r="L3" s="84" t="s">
        <v>1</v>
      </c>
      <c r="M3" s="84" t="s">
        <v>5</v>
      </c>
    </row>
    <row r="4" spans="1:13">
      <c r="A4" s="4">
        <v>1</v>
      </c>
      <c r="B4" s="73" t="s">
        <v>16</v>
      </c>
      <c r="C4" s="4"/>
      <c r="D4" s="4"/>
      <c r="E4" s="4"/>
      <c r="F4" s="4"/>
      <c r="G4" s="4"/>
      <c r="H4" s="4"/>
      <c r="I4" s="5"/>
      <c r="K4">
        <v>1</v>
      </c>
      <c r="L4" s="7" t="s">
        <v>153</v>
      </c>
    </row>
    <row r="5" spans="1:13">
      <c r="A5" s="5">
        <v>2</v>
      </c>
      <c r="B5" s="14" t="s">
        <v>13</v>
      </c>
      <c r="C5" s="5"/>
      <c r="D5" s="5"/>
      <c r="E5" s="5"/>
      <c r="F5" s="5"/>
      <c r="G5" s="5"/>
      <c r="H5" s="5"/>
      <c r="I5" s="5"/>
      <c r="K5">
        <v>2</v>
      </c>
      <c r="L5" s="7" t="s">
        <v>155</v>
      </c>
    </row>
    <row r="6" spans="1:13">
      <c r="A6" s="5">
        <v>3</v>
      </c>
      <c r="B6" s="14" t="s">
        <v>6</v>
      </c>
      <c r="C6" s="5"/>
      <c r="D6" s="88"/>
      <c r="E6" s="5"/>
      <c r="F6" s="5"/>
      <c r="G6" s="5"/>
      <c r="H6" s="5"/>
      <c r="I6" s="5"/>
      <c r="K6">
        <v>3</v>
      </c>
      <c r="L6" s="7" t="s">
        <v>157</v>
      </c>
      <c r="M6" t="s">
        <v>233</v>
      </c>
    </row>
    <row r="7" spans="1:13" ht="15.75">
      <c r="A7" s="67">
        <v>4</v>
      </c>
      <c r="B7" s="67" t="s">
        <v>7</v>
      </c>
      <c r="C7" s="67" t="s">
        <v>24</v>
      </c>
      <c r="D7" s="89">
        <v>4104288123</v>
      </c>
      <c r="E7" s="69" t="s">
        <v>29</v>
      </c>
      <c r="F7" s="67" t="s">
        <v>30</v>
      </c>
      <c r="G7" s="67"/>
      <c r="H7" s="67"/>
      <c r="I7" s="70">
        <v>500</v>
      </c>
    </row>
    <row r="8" spans="1:13" ht="15.75">
      <c r="A8" s="67">
        <v>5</v>
      </c>
      <c r="B8" s="67" t="s">
        <v>8</v>
      </c>
      <c r="C8" s="67" t="s">
        <v>25</v>
      </c>
      <c r="D8" s="90" t="s">
        <v>26</v>
      </c>
      <c r="E8" s="69" t="s">
        <v>29</v>
      </c>
      <c r="F8" s="71" t="s">
        <v>147</v>
      </c>
      <c r="G8" s="67"/>
      <c r="H8" s="67"/>
      <c r="I8" s="70">
        <v>700</v>
      </c>
    </row>
    <row r="9" spans="1:13" ht="15.75">
      <c r="A9" s="5">
        <v>6</v>
      </c>
      <c r="B9" s="14" t="s">
        <v>9</v>
      </c>
      <c r="C9" s="5"/>
      <c r="D9" s="88"/>
      <c r="E9" s="5"/>
      <c r="F9" s="5"/>
      <c r="G9" s="5"/>
      <c r="H9" s="5"/>
      <c r="I9" s="15"/>
    </row>
    <row r="10" spans="1:13" ht="15.75">
      <c r="A10" s="67">
        <v>7</v>
      </c>
      <c r="B10" s="67" t="s">
        <v>12</v>
      </c>
      <c r="C10" s="67" t="s">
        <v>22</v>
      </c>
      <c r="D10" s="91">
        <v>7036080498</v>
      </c>
      <c r="E10" s="69" t="s">
        <v>232</v>
      </c>
      <c r="F10" s="74" t="s">
        <v>27</v>
      </c>
      <c r="G10" s="75" t="s">
        <v>28</v>
      </c>
      <c r="H10" s="75"/>
      <c r="I10" s="70">
        <v>350</v>
      </c>
    </row>
    <row r="11" spans="1:13" ht="15.75">
      <c r="A11" s="67">
        <v>8</v>
      </c>
      <c r="B11" s="67" t="s">
        <v>10</v>
      </c>
      <c r="C11" s="67" t="s">
        <v>31</v>
      </c>
      <c r="D11" s="91">
        <v>4105307312</v>
      </c>
      <c r="E11" s="69" t="s">
        <v>29</v>
      </c>
      <c r="F11" s="67"/>
      <c r="G11" s="67"/>
      <c r="H11" s="67"/>
      <c r="I11" s="70">
        <v>500</v>
      </c>
    </row>
    <row r="12" spans="1:13" ht="15.75">
      <c r="A12" s="67">
        <v>9</v>
      </c>
      <c r="B12" s="67" t="s">
        <v>11</v>
      </c>
      <c r="C12" s="67" t="s">
        <v>148</v>
      </c>
      <c r="D12" s="91">
        <v>7036909355</v>
      </c>
      <c r="E12" s="69" t="s">
        <v>29</v>
      </c>
      <c r="F12" s="113" t="s">
        <v>231</v>
      </c>
      <c r="G12" s="67"/>
      <c r="H12" s="67"/>
      <c r="I12" s="70">
        <v>500</v>
      </c>
    </row>
    <row r="13" spans="1:13">
      <c r="A13" s="5">
        <v>10</v>
      </c>
      <c r="B13" s="72" t="s">
        <v>12</v>
      </c>
      <c r="C13" s="5"/>
      <c r="D13" s="5"/>
      <c r="E13" s="5"/>
      <c r="F13" s="5"/>
      <c r="G13" s="5"/>
      <c r="H13" s="5"/>
      <c r="I13" s="5"/>
    </row>
    <row r="15" spans="1:13" ht="18.75">
      <c r="C15" s="6"/>
      <c r="H15" s="12" t="s">
        <v>15</v>
      </c>
      <c r="I15" s="82">
        <f>SUM(I4:I14)</f>
        <v>2550</v>
      </c>
      <c r="L15" s="18" t="s">
        <v>176</v>
      </c>
      <c r="M15" s="18" t="s">
        <v>15</v>
      </c>
    </row>
    <row r="16" spans="1:13">
      <c r="K16">
        <v>1</v>
      </c>
      <c r="L16" t="s">
        <v>177</v>
      </c>
      <c r="M16" s="83"/>
    </row>
    <row r="17" spans="1:13" ht="18.75">
      <c r="B17" s="8" t="s">
        <v>143</v>
      </c>
      <c r="C17" s="8" t="s">
        <v>146</v>
      </c>
      <c r="D17" s="8" t="s">
        <v>140</v>
      </c>
      <c r="E17" s="8" t="s">
        <v>165</v>
      </c>
      <c r="F17" s="8" t="s">
        <v>5</v>
      </c>
      <c r="K17">
        <v>2</v>
      </c>
      <c r="L17" t="s">
        <v>179</v>
      </c>
      <c r="M17" s="79">
        <f>'3. Catering'!K3</f>
        <v>4050</v>
      </c>
    </row>
    <row r="18" spans="1:13" ht="18.75">
      <c r="A18" s="6">
        <v>1</v>
      </c>
      <c r="B18" s="6" t="s">
        <v>144</v>
      </c>
      <c r="C18" s="85" t="s">
        <v>145</v>
      </c>
      <c r="D18" s="6" t="s">
        <v>162</v>
      </c>
      <c r="E18" s="6"/>
      <c r="F18" s="6" t="s">
        <v>185</v>
      </c>
      <c r="K18">
        <v>3</v>
      </c>
      <c r="L18" t="s">
        <v>178</v>
      </c>
      <c r="M18" s="82">
        <f>I15</f>
        <v>2550</v>
      </c>
    </row>
    <row r="19" spans="1:13">
      <c r="A19" s="6">
        <v>2</v>
      </c>
      <c r="B19" s="6" t="s">
        <v>160</v>
      </c>
      <c r="C19" s="85" t="s">
        <v>145</v>
      </c>
      <c r="D19" s="6" t="s">
        <v>163</v>
      </c>
      <c r="E19" s="6"/>
      <c r="F19" s="6"/>
    </row>
    <row r="20" spans="1:13" ht="18.75">
      <c r="A20" s="6">
        <v>3</v>
      </c>
      <c r="B20" s="6" t="s">
        <v>161</v>
      </c>
      <c r="C20" s="85" t="s">
        <v>145</v>
      </c>
      <c r="D20" s="6" t="s">
        <v>164</v>
      </c>
      <c r="E20" s="6" t="s">
        <v>166</v>
      </c>
      <c r="F20" s="6"/>
      <c r="L20" s="6" t="s">
        <v>15</v>
      </c>
      <c r="M20" s="82">
        <f>SUM(M16:M19)</f>
        <v>6600</v>
      </c>
    </row>
    <row r="21" spans="1:13">
      <c r="A21" s="101">
        <v>4</v>
      </c>
      <c r="B21" s="112" t="s">
        <v>230</v>
      </c>
      <c r="C21" s="44" t="s">
        <v>145</v>
      </c>
      <c r="D21" s="102" t="s">
        <v>211</v>
      </c>
      <c r="F21" s="103" t="s">
        <v>212</v>
      </c>
    </row>
    <row r="22" spans="1:13">
      <c r="B22" s="8" t="s">
        <v>149</v>
      </c>
      <c r="C22" s="8" t="s">
        <v>32</v>
      </c>
      <c r="D22" s="8" t="s">
        <v>3</v>
      </c>
      <c r="E22" s="8" t="s">
        <v>5</v>
      </c>
      <c r="F22" s="8" t="s">
        <v>156</v>
      </c>
    </row>
    <row r="23" spans="1:13">
      <c r="A23">
        <v>1</v>
      </c>
      <c r="B23" t="s">
        <v>150</v>
      </c>
      <c r="C23" t="s">
        <v>151</v>
      </c>
      <c r="D23" s="68">
        <v>3013468848</v>
      </c>
      <c r="E23" t="s">
        <v>152</v>
      </c>
    </row>
    <row r="25" spans="1:13">
      <c r="B25" s="7"/>
    </row>
    <row r="26" spans="1:13">
      <c r="B26" s="7"/>
    </row>
  </sheetData>
  <mergeCells count="1">
    <mergeCell ref="A1:G1"/>
  </mergeCells>
  <hyperlinks>
    <hyperlink ref="C18" r:id="rId1"/>
    <hyperlink ref="F8" r:id="rId2"/>
    <hyperlink ref="C20" r:id="rId3"/>
    <hyperlink ref="C19" r:id="rId4"/>
    <hyperlink ref="C21" r:id="rId5"/>
    <hyperlink ref="B21" location="'Menu List'!A1" display="Diya"/>
  </hyperlinks>
  <pageMargins left="0.7" right="0.7" top="0.75" bottom="0.75" header="0.3" footer="0.3"/>
  <drawing r:id="rId6"/>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0"/>
  <sheetViews>
    <sheetView tabSelected="1" workbookViewId="0">
      <selection activeCell="M15" sqref="M15"/>
    </sheetView>
  </sheetViews>
  <sheetFormatPr defaultRowHeight="15"/>
  <cols>
    <col min="2" max="2" width="10.7109375" bestFit="1" customWidth="1"/>
    <col min="3" max="3" width="5" bestFit="1" customWidth="1"/>
    <col min="5" max="5" width="13.85546875" customWidth="1"/>
    <col min="6" max="6" width="10.85546875" customWidth="1"/>
    <col min="9" max="9" width="10" bestFit="1" customWidth="1"/>
  </cols>
  <sheetData>
    <row r="2" spans="2:10" ht="18.75">
      <c r="B2" s="130" t="s">
        <v>248</v>
      </c>
      <c r="C2" s="130"/>
      <c r="D2" s="130"/>
      <c r="F2" s="130" t="s">
        <v>257</v>
      </c>
      <c r="G2" s="130"/>
      <c r="H2" s="130"/>
    </row>
    <row r="3" spans="2:10">
      <c r="B3" s="76" t="s">
        <v>248</v>
      </c>
      <c r="C3" s="76">
        <v>3000</v>
      </c>
      <c r="F3" s="76" t="s">
        <v>257</v>
      </c>
      <c r="G3" s="76"/>
    </row>
    <row r="4" spans="2:10">
      <c r="B4" s="76" t="s">
        <v>249</v>
      </c>
      <c r="C4" s="76">
        <v>1000</v>
      </c>
      <c r="F4" s="76" t="s">
        <v>249</v>
      </c>
      <c r="G4" s="76"/>
    </row>
    <row r="5" spans="2:10">
      <c r="B5" s="122" t="s">
        <v>250</v>
      </c>
      <c r="C5" s="122">
        <v>1000</v>
      </c>
      <c r="D5" s="18">
        <v>5000</v>
      </c>
      <c r="E5" t="s">
        <v>258</v>
      </c>
      <c r="F5" s="122" t="s">
        <v>250</v>
      </c>
      <c r="G5" s="122"/>
    </row>
    <row r="6" spans="2:10">
      <c r="B6" s="123" t="s">
        <v>251</v>
      </c>
      <c r="C6" s="123">
        <v>3000</v>
      </c>
      <c r="D6" s="124">
        <v>3000</v>
      </c>
      <c r="E6" t="s">
        <v>260</v>
      </c>
      <c r="F6" s="76" t="s">
        <v>251</v>
      </c>
      <c r="G6" s="76"/>
      <c r="H6" s="8">
        <v>6000</v>
      </c>
      <c r="I6" s="131" t="s">
        <v>259</v>
      </c>
      <c r="J6" t="s">
        <v>263</v>
      </c>
    </row>
    <row r="7" spans="2:10">
      <c r="B7" s="125" t="s">
        <v>7</v>
      </c>
      <c r="C7" s="125">
        <v>500</v>
      </c>
      <c r="F7" s="125" t="s">
        <v>7</v>
      </c>
      <c r="G7" s="125">
        <v>500</v>
      </c>
    </row>
    <row r="8" spans="2:10">
      <c r="B8" s="126" t="s">
        <v>252</v>
      </c>
      <c r="C8" s="126">
        <v>700</v>
      </c>
      <c r="F8" s="126" t="s">
        <v>252</v>
      </c>
      <c r="G8" s="126">
        <v>700</v>
      </c>
    </row>
    <row r="9" spans="2:10">
      <c r="B9" s="126" t="s">
        <v>253</v>
      </c>
      <c r="C9" s="126">
        <v>800</v>
      </c>
      <c r="F9" s="126" t="s">
        <v>253</v>
      </c>
      <c r="G9" s="126">
        <v>800</v>
      </c>
    </row>
    <row r="10" spans="2:10">
      <c r="B10" s="126" t="s">
        <v>254</v>
      </c>
      <c r="C10" s="126">
        <v>500</v>
      </c>
      <c r="F10" s="126" t="s">
        <v>254</v>
      </c>
      <c r="G10" s="126">
        <v>500</v>
      </c>
    </row>
    <row r="11" spans="2:10">
      <c r="B11" s="126" t="s">
        <v>11</v>
      </c>
      <c r="C11" s="126">
        <v>600</v>
      </c>
      <c r="F11" s="126" t="s">
        <v>11</v>
      </c>
      <c r="G11" s="126">
        <v>600</v>
      </c>
    </row>
    <row r="12" spans="2:10">
      <c r="B12" s="126" t="s">
        <v>6</v>
      </c>
      <c r="C12" s="126">
        <v>400</v>
      </c>
      <c r="F12" s="126" t="s">
        <v>6</v>
      </c>
      <c r="G12" s="126">
        <v>400</v>
      </c>
    </row>
    <row r="13" spans="2:10">
      <c r="B13" s="126" t="s">
        <v>255</v>
      </c>
      <c r="C13" s="126">
        <v>1500</v>
      </c>
      <c r="F13" s="126" t="s">
        <v>255</v>
      </c>
      <c r="G13" s="126">
        <v>1500</v>
      </c>
    </row>
    <row r="14" spans="2:10">
      <c r="B14" s="126" t="s">
        <v>256</v>
      </c>
      <c r="C14" s="126">
        <v>1000</v>
      </c>
      <c r="D14" s="127">
        <v>6000</v>
      </c>
      <c r="F14" s="126" t="s">
        <v>256</v>
      </c>
      <c r="G14" s="126">
        <v>1000</v>
      </c>
      <c r="H14" s="127">
        <v>6000</v>
      </c>
    </row>
    <row r="17" spans="2:8" ht="21">
      <c r="B17" s="128" t="s">
        <v>15</v>
      </c>
      <c r="C17" s="128"/>
      <c r="D17" s="129">
        <f>SUM(D5:D16)</f>
        <v>14000</v>
      </c>
      <c r="F17" s="128" t="s">
        <v>15</v>
      </c>
      <c r="G17" s="128"/>
      <c r="H17" s="129">
        <f>SUM(H5:H16)</f>
        <v>12000</v>
      </c>
    </row>
    <row r="20" spans="2:8">
      <c r="B20" t="s">
        <v>261</v>
      </c>
      <c r="C20" t="s">
        <v>262</v>
      </c>
    </row>
  </sheetData>
  <mergeCells count="2">
    <mergeCell ref="B2:D2"/>
    <mergeCell ref="F2:H2"/>
  </mergeCell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H15"/>
  <sheetViews>
    <sheetView workbookViewId="0">
      <selection activeCell="H8" sqref="H8"/>
    </sheetView>
  </sheetViews>
  <sheetFormatPr defaultColWidth="8.85546875" defaultRowHeight="15"/>
  <cols>
    <col min="1" max="1" width="4.140625" bestFit="1" customWidth="1"/>
    <col min="2" max="2" width="28.7109375" bestFit="1" customWidth="1"/>
    <col min="3" max="3" width="10.42578125" style="66" bestFit="1" customWidth="1"/>
    <col min="4" max="4" width="40" bestFit="1" customWidth="1"/>
    <col min="5" max="5" width="22.42578125" bestFit="1" customWidth="1"/>
    <col min="6" max="6" width="16.28515625" bestFit="1" customWidth="1"/>
    <col min="7" max="7" width="53.28515625" customWidth="1"/>
  </cols>
  <sheetData>
    <row r="2" spans="1:8">
      <c r="A2" s="76" t="s">
        <v>61</v>
      </c>
      <c r="B2" s="8" t="s">
        <v>32</v>
      </c>
      <c r="C2" s="77" t="s">
        <v>63</v>
      </c>
      <c r="D2" s="8" t="s">
        <v>64</v>
      </c>
      <c r="E2" s="8" t="s">
        <v>140</v>
      </c>
      <c r="F2" s="8" t="s">
        <v>5</v>
      </c>
      <c r="G2" s="8" t="s">
        <v>62</v>
      </c>
    </row>
    <row r="3" spans="1:8">
      <c r="A3">
        <v>1</v>
      </c>
      <c r="B3" s="43" t="s">
        <v>65</v>
      </c>
      <c r="G3" s="44" t="s">
        <v>66</v>
      </c>
    </row>
    <row r="4" spans="1:8">
      <c r="A4">
        <v>2</v>
      </c>
      <c r="B4" t="s">
        <v>67</v>
      </c>
      <c r="F4" t="s">
        <v>159</v>
      </c>
      <c r="G4" s="44" t="s">
        <v>68</v>
      </c>
    </row>
    <row r="5" spans="1:8">
      <c r="A5">
        <v>3</v>
      </c>
      <c r="B5" t="s">
        <v>69</v>
      </c>
      <c r="C5" s="66">
        <v>50</v>
      </c>
      <c r="D5" t="s">
        <v>142</v>
      </c>
      <c r="E5" t="s">
        <v>139</v>
      </c>
      <c r="F5" t="s">
        <v>158</v>
      </c>
      <c r="G5" t="s">
        <v>141</v>
      </c>
    </row>
    <row r="6" spans="1:8">
      <c r="A6">
        <v>4</v>
      </c>
      <c r="B6" t="s">
        <v>135</v>
      </c>
      <c r="C6" s="66">
        <v>11500</v>
      </c>
      <c r="D6" t="s">
        <v>138</v>
      </c>
      <c r="F6" s="6" t="s">
        <v>137</v>
      </c>
      <c r="G6" t="s">
        <v>136</v>
      </c>
    </row>
    <row r="7" spans="1:8" ht="16.5">
      <c r="A7">
        <v>5</v>
      </c>
      <c r="B7" s="92" t="s">
        <v>188</v>
      </c>
      <c r="C7" s="66">
        <v>3000</v>
      </c>
      <c r="D7" t="s">
        <v>189</v>
      </c>
      <c r="F7" t="s">
        <v>190</v>
      </c>
      <c r="G7" t="s">
        <v>191</v>
      </c>
    </row>
    <row r="8" spans="1:8" ht="30.75">
      <c r="A8">
        <v>5</v>
      </c>
      <c r="B8" t="s">
        <v>192</v>
      </c>
      <c r="C8" s="66">
        <v>500</v>
      </c>
      <c r="F8" t="s">
        <v>190</v>
      </c>
      <c r="G8" s="94" t="s">
        <v>193</v>
      </c>
      <c r="H8" t="s">
        <v>210</v>
      </c>
    </row>
    <row r="9" spans="1:8" ht="15.75">
      <c r="A9">
        <v>6</v>
      </c>
      <c r="B9" t="s">
        <v>183</v>
      </c>
      <c r="F9" t="s">
        <v>194</v>
      </c>
      <c r="G9" s="93"/>
    </row>
    <row r="10" spans="1:8">
      <c r="A10">
        <v>7</v>
      </c>
      <c r="B10" t="s">
        <v>195</v>
      </c>
      <c r="F10" t="s">
        <v>194</v>
      </c>
    </row>
    <row r="11" spans="1:8" ht="15.75">
      <c r="A11">
        <v>8</v>
      </c>
      <c r="B11" t="s">
        <v>197</v>
      </c>
      <c r="C11" s="66">
        <v>3500</v>
      </c>
      <c r="D11" t="s">
        <v>198</v>
      </c>
      <c r="E11" t="s">
        <v>199</v>
      </c>
      <c r="F11" t="s">
        <v>200</v>
      </c>
      <c r="G11" s="95" t="s">
        <v>196</v>
      </c>
    </row>
    <row r="12" spans="1:8" ht="18">
      <c r="A12">
        <v>9</v>
      </c>
      <c r="B12" t="s">
        <v>201</v>
      </c>
      <c r="C12" s="66">
        <v>1525</v>
      </c>
      <c r="F12" t="s">
        <v>194</v>
      </c>
      <c r="G12" s="96" t="s">
        <v>202</v>
      </c>
    </row>
    <row r="13" spans="1:8" ht="18">
      <c r="A13">
        <v>10</v>
      </c>
      <c r="B13" t="s">
        <v>203</v>
      </c>
      <c r="C13" s="66">
        <v>1500</v>
      </c>
      <c r="F13" t="s">
        <v>194</v>
      </c>
      <c r="G13" s="96"/>
    </row>
    <row r="14" spans="1:8" ht="20.25">
      <c r="A14">
        <v>11</v>
      </c>
      <c r="B14" t="s">
        <v>102</v>
      </c>
      <c r="F14" t="s">
        <v>158</v>
      </c>
      <c r="G14" s="97" t="s">
        <v>204</v>
      </c>
    </row>
    <row r="15" spans="1:8">
      <c r="A15">
        <v>12</v>
      </c>
      <c r="B15" t="s">
        <v>205</v>
      </c>
      <c r="C15" s="66">
        <v>25</v>
      </c>
      <c r="D15" t="s">
        <v>209</v>
      </c>
      <c r="F15" t="s">
        <v>206</v>
      </c>
      <c r="G15" t="s">
        <v>207</v>
      </c>
      <c r="H15" t="s">
        <v>208</v>
      </c>
    </row>
  </sheetData>
  <hyperlinks>
    <hyperlink ref="B3" r:id="rId1" tooltip="Courtyard Springfield" display="http://www.marriott.com/hotels/travel/wassp-courtyard-springfield/"/>
    <hyperlink ref="G3" r:id="rId2" tooltip="MAPS &amp; TRANSPORTATION" display="http://www.marriott.com/hotels/maps/travel/wassp-courtyard-springfield/"/>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
  <sheetViews>
    <sheetView workbookViewId="0">
      <selection activeCell="R6" sqref="R6"/>
    </sheetView>
  </sheetViews>
  <sheetFormatPr defaultColWidth="8.85546875" defaultRowHeight="15.75"/>
  <cols>
    <col min="1" max="1" width="5.42578125" style="80" bestFit="1" customWidth="1"/>
    <col min="2" max="2" width="18" style="80" bestFit="1" customWidth="1"/>
    <col min="3" max="3" width="11.42578125" style="80" bestFit="1" customWidth="1"/>
    <col min="4" max="4" width="10.42578125" style="80" bestFit="1" customWidth="1"/>
    <col min="5" max="5" width="9.28515625" style="80" bestFit="1" customWidth="1"/>
    <col min="6" max="6" width="4.42578125" style="80" bestFit="1" customWidth="1"/>
    <col min="7" max="7" width="7.28515625" style="80" bestFit="1" customWidth="1"/>
    <col min="8" max="8" width="18.85546875" style="80" bestFit="1" customWidth="1"/>
    <col min="9" max="9" width="9.85546875" style="80" bestFit="1" customWidth="1"/>
    <col min="10" max="10" width="15.140625" style="80" bestFit="1" customWidth="1"/>
    <col min="11" max="11" width="14.42578125" style="80" bestFit="1" customWidth="1"/>
    <col min="12" max="12" width="5.85546875" style="80" bestFit="1" customWidth="1"/>
    <col min="13" max="16384" width="8.85546875" style="80"/>
  </cols>
  <sheetData>
    <row r="1" spans="1:12">
      <c r="J1" s="80" t="s">
        <v>175</v>
      </c>
      <c r="K1" s="81">
        <v>100</v>
      </c>
    </row>
    <row r="2" spans="1:12">
      <c r="A2" s="78" t="s">
        <v>0</v>
      </c>
      <c r="B2" s="78" t="s">
        <v>167</v>
      </c>
      <c r="C2" s="78" t="s">
        <v>63</v>
      </c>
      <c r="D2" s="78" t="s">
        <v>168</v>
      </c>
      <c r="E2" s="78" t="s">
        <v>170</v>
      </c>
      <c r="F2" s="78" t="s">
        <v>169</v>
      </c>
      <c r="G2" s="78" t="s">
        <v>171</v>
      </c>
      <c r="H2" s="78" t="s">
        <v>172</v>
      </c>
      <c r="I2" s="78" t="s">
        <v>107</v>
      </c>
      <c r="J2" s="78" t="s">
        <v>174</v>
      </c>
      <c r="K2" s="78" t="s">
        <v>15</v>
      </c>
      <c r="L2" s="78" t="s">
        <v>173</v>
      </c>
    </row>
    <row r="3" spans="1:12" ht="18.75">
      <c r="A3" s="80">
        <v>1</v>
      </c>
      <c r="B3" s="80" t="s">
        <v>92</v>
      </c>
      <c r="C3" s="87">
        <v>25</v>
      </c>
      <c r="D3" s="80">
        <v>4</v>
      </c>
      <c r="E3" s="80">
        <v>2</v>
      </c>
      <c r="F3" s="80">
        <v>3</v>
      </c>
      <c r="G3" s="80">
        <v>2</v>
      </c>
      <c r="H3" s="80">
        <v>5</v>
      </c>
      <c r="I3" s="87">
        <v>150</v>
      </c>
      <c r="J3" s="80">
        <v>8</v>
      </c>
      <c r="K3" s="79">
        <f>C3*K1+H3*I3+J3*K1</f>
        <v>4050</v>
      </c>
      <c r="L3" s="80" t="s">
        <v>184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7"/>
  <sheetViews>
    <sheetView topLeftCell="A11" workbookViewId="0">
      <selection activeCell="C19" sqref="C19:C20"/>
    </sheetView>
  </sheetViews>
  <sheetFormatPr defaultColWidth="8.85546875" defaultRowHeight="15"/>
  <cols>
    <col min="1" max="1" width="2" style="47" bestFit="1" customWidth="1"/>
    <col min="2" max="2" width="16.28515625" style="47" bestFit="1" customWidth="1"/>
    <col min="3" max="3" width="63.7109375" style="47" customWidth="1"/>
    <col min="4" max="4" width="11" style="47" bestFit="1" customWidth="1"/>
    <col min="5" max="5" width="11.7109375" style="47" bestFit="1" customWidth="1"/>
    <col min="6" max="6" width="19.42578125" style="47" customWidth="1"/>
    <col min="7" max="7" width="12.7109375" style="47" bestFit="1" customWidth="1"/>
    <col min="8" max="8" width="13.85546875" style="47" bestFit="1" customWidth="1"/>
    <col min="9" max="9" width="14.85546875" style="47" bestFit="1" customWidth="1"/>
    <col min="10" max="16384" width="8.85546875" style="47"/>
  </cols>
  <sheetData>
    <row r="1" spans="1:9">
      <c r="A1" s="45"/>
      <c r="B1" s="46" t="s">
        <v>70</v>
      </c>
      <c r="C1" s="45" t="s">
        <v>71</v>
      </c>
      <c r="D1" s="45" t="s">
        <v>72</v>
      </c>
      <c r="E1" s="45"/>
      <c r="F1" s="45" t="s">
        <v>73</v>
      </c>
      <c r="G1" s="45" t="s">
        <v>74</v>
      </c>
      <c r="H1" s="45"/>
      <c r="I1" s="45"/>
    </row>
    <row r="2" spans="1:9">
      <c r="A2" s="45"/>
      <c r="B2" s="45"/>
      <c r="C2" s="45"/>
      <c r="D2" s="45" t="s">
        <v>75</v>
      </c>
      <c r="E2" s="45" t="s">
        <v>76</v>
      </c>
      <c r="F2" s="45"/>
      <c r="G2" s="46" t="s">
        <v>77</v>
      </c>
      <c r="H2" s="45" t="s">
        <v>78</v>
      </c>
      <c r="I2" s="46" t="s">
        <v>79</v>
      </c>
    </row>
    <row r="3" spans="1:9" ht="75">
      <c r="A3" s="48">
        <v>1</v>
      </c>
      <c r="B3" s="49" t="s">
        <v>80</v>
      </c>
      <c r="C3" s="50" t="s">
        <v>81</v>
      </c>
      <c r="D3" s="50"/>
      <c r="E3" s="50" t="s">
        <v>82</v>
      </c>
      <c r="F3" s="51" t="s">
        <v>83</v>
      </c>
      <c r="G3" s="51" t="s">
        <v>84</v>
      </c>
      <c r="H3" s="51"/>
      <c r="I3" s="51"/>
    </row>
    <row r="4" spans="1:9">
      <c r="A4" s="48"/>
      <c r="B4" s="49"/>
      <c r="C4" s="50"/>
      <c r="D4" s="50"/>
      <c r="E4" s="50"/>
      <c r="F4" s="51"/>
      <c r="G4" s="51"/>
      <c r="H4" s="51"/>
      <c r="I4" s="51"/>
    </row>
    <row r="5" spans="1:9" ht="45">
      <c r="A5" s="48">
        <v>2</v>
      </c>
      <c r="B5" s="49" t="s">
        <v>85</v>
      </c>
      <c r="C5" s="50" t="s">
        <v>86</v>
      </c>
      <c r="D5" s="50"/>
      <c r="E5" s="50"/>
      <c r="F5" s="51" t="s">
        <v>87</v>
      </c>
      <c r="G5" s="51" t="s">
        <v>88</v>
      </c>
      <c r="H5" s="51"/>
      <c r="I5" s="51"/>
    </row>
    <row r="6" spans="1:9">
      <c r="A6" s="48"/>
      <c r="B6" s="49"/>
      <c r="C6" s="50"/>
      <c r="D6" s="50"/>
      <c r="E6" s="50"/>
      <c r="F6" s="51"/>
      <c r="G6" s="51"/>
      <c r="H6" s="51"/>
      <c r="I6" s="51"/>
    </row>
    <row r="7" spans="1:9" ht="45">
      <c r="A7" s="48">
        <v>3</v>
      </c>
      <c r="B7" s="49" t="s">
        <v>89</v>
      </c>
      <c r="C7" s="50" t="s">
        <v>90</v>
      </c>
      <c r="D7" s="50"/>
      <c r="E7" s="50"/>
      <c r="F7" s="51" t="s">
        <v>91</v>
      </c>
      <c r="G7" s="51"/>
      <c r="H7" s="51"/>
      <c r="I7" s="51"/>
    </row>
    <row r="8" spans="1:9">
      <c r="A8" s="52"/>
    </row>
    <row r="9" spans="1:9">
      <c r="A9" s="52">
        <v>4</v>
      </c>
      <c r="B9" s="53" t="s">
        <v>92</v>
      </c>
      <c r="C9" s="47" t="s">
        <v>93</v>
      </c>
    </row>
    <row r="10" spans="1:9">
      <c r="A10" s="52">
        <v>5</v>
      </c>
      <c r="B10" s="53" t="s">
        <v>94</v>
      </c>
      <c r="C10" s="47" t="s">
        <v>95</v>
      </c>
    </row>
    <row r="11" spans="1:9">
      <c r="A11" s="45">
        <v>6</v>
      </c>
      <c r="B11" s="54" t="s">
        <v>96</v>
      </c>
      <c r="C11" s="55" t="s">
        <v>97</v>
      </c>
    </row>
    <row r="12" spans="1:9">
      <c r="A12" s="52"/>
      <c r="B12" s="53"/>
    </row>
    <row r="13" spans="1:9" ht="30">
      <c r="A13" s="45">
        <v>7</v>
      </c>
      <c r="B13" s="54" t="s">
        <v>98</v>
      </c>
      <c r="C13" s="56" t="s">
        <v>99</v>
      </c>
    </row>
    <row r="15" spans="1:9">
      <c r="A15" s="47">
        <v>8</v>
      </c>
      <c r="B15" s="53" t="s">
        <v>100</v>
      </c>
      <c r="C15" s="47" t="s">
        <v>101</v>
      </c>
    </row>
    <row r="16" spans="1:9">
      <c r="B16" s="53"/>
    </row>
    <row r="17" spans="1:3" ht="45">
      <c r="A17" s="47">
        <v>9</v>
      </c>
      <c r="B17" s="53" t="s">
        <v>102</v>
      </c>
      <c r="C17" s="47" t="s">
        <v>103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9"/>
  <sheetViews>
    <sheetView workbookViewId="0">
      <selection activeCell="D19" sqref="D19"/>
    </sheetView>
  </sheetViews>
  <sheetFormatPr defaultColWidth="8.85546875" defaultRowHeight="15"/>
  <cols>
    <col min="1" max="1" width="15.85546875" style="6" customWidth="1"/>
    <col min="2" max="2" width="23.42578125" style="6" customWidth="1"/>
    <col min="3" max="3" width="16.140625" style="6" customWidth="1"/>
    <col min="4" max="4" width="9" style="6" bestFit="1" customWidth="1"/>
    <col min="5" max="5" width="11.42578125" style="6" bestFit="1" customWidth="1"/>
    <col min="6" max="6" width="4.42578125" style="6" bestFit="1" customWidth="1"/>
    <col min="7" max="7" width="9.42578125" style="6" bestFit="1" customWidth="1"/>
    <col min="8" max="8" width="6.42578125" style="6" customWidth="1"/>
    <col min="9" max="9" width="6.28515625" style="6" customWidth="1"/>
    <col min="10" max="10" width="8.42578125" style="6" customWidth="1"/>
    <col min="11" max="11" width="19.28515625" style="6" bestFit="1" customWidth="1"/>
    <col min="12" max="13" width="8.85546875" style="6"/>
    <col min="14" max="14" width="14.42578125" style="6" bestFit="1" customWidth="1"/>
    <col min="15" max="15" width="10.42578125" style="6" bestFit="1" customWidth="1"/>
    <col min="16" max="16" width="10.42578125" style="6" customWidth="1"/>
    <col min="17" max="16384" width="8.85546875" style="6"/>
  </cols>
  <sheetData>
    <row r="1" spans="1:17">
      <c r="E1" s="6" t="s">
        <v>45</v>
      </c>
      <c r="H1" s="116" t="s">
        <v>38</v>
      </c>
      <c r="I1" s="116"/>
      <c r="J1" s="116"/>
      <c r="K1" s="6" t="s">
        <v>49</v>
      </c>
      <c r="L1" s="18">
        <v>100</v>
      </c>
    </row>
    <row r="2" spans="1:17" ht="15.75" thickBot="1">
      <c r="A2" s="19" t="s">
        <v>47</v>
      </c>
      <c r="B2" s="19" t="s">
        <v>32</v>
      </c>
      <c r="C2" s="19" t="s">
        <v>33</v>
      </c>
      <c r="D2" s="19" t="s">
        <v>17</v>
      </c>
      <c r="E2" s="19" t="s">
        <v>36</v>
      </c>
      <c r="F2" s="19" t="s">
        <v>34</v>
      </c>
      <c r="G2" s="19" t="s">
        <v>35</v>
      </c>
      <c r="H2" s="19" t="s">
        <v>39</v>
      </c>
      <c r="I2" s="19" t="s">
        <v>40</v>
      </c>
      <c r="J2" s="19" t="s">
        <v>41</v>
      </c>
      <c r="K2" s="19" t="s">
        <v>17</v>
      </c>
      <c r="L2" s="19" t="s">
        <v>42</v>
      </c>
      <c r="M2" s="19" t="s">
        <v>43</v>
      </c>
      <c r="N2" s="19" t="s">
        <v>15</v>
      </c>
      <c r="O2" s="17" t="s">
        <v>50</v>
      </c>
      <c r="P2" s="17" t="s">
        <v>52</v>
      </c>
    </row>
    <row r="3" spans="1:17" ht="18.75">
      <c r="A3" s="20" t="s">
        <v>46</v>
      </c>
      <c r="B3" s="21" t="s">
        <v>37</v>
      </c>
      <c r="C3" s="22" t="s">
        <v>48</v>
      </c>
      <c r="D3" s="23">
        <v>32</v>
      </c>
      <c r="E3" s="24">
        <v>44</v>
      </c>
      <c r="F3" s="25">
        <v>0.06</v>
      </c>
      <c r="G3" s="25">
        <v>0.2</v>
      </c>
      <c r="H3" s="21">
        <v>5</v>
      </c>
      <c r="I3" s="21">
        <v>8</v>
      </c>
      <c r="J3" s="21">
        <v>10</v>
      </c>
      <c r="K3" s="41">
        <f>D3*L1</f>
        <v>3200</v>
      </c>
      <c r="L3" s="21">
        <f>K3*6%</f>
        <v>192</v>
      </c>
      <c r="M3" s="21">
        <f>K3*20%</f>
        <v>640</v>
      </c>
      <c r="N3" s="26">
        <f>K3+L3+M3</f>
        <v>4032</v>
      </c>
      <c r="O3" s="21"/>
      <c r="P3" s="27"/>
    </row>
    <row r="4" spans="1:17" ht="19.5" thickBot="1">
      <c r="A4" s="28"/>
      <c r="B4" s="29"/>
      <c r="C4" s="29"/>
      <c r="D4" s="29"/>
      <c r="E4" s="29"/>
      <c r="F4" s="29"/>
      <c r="G4" s="29"/>
      <c r="H4" s="117" t="s">
        <v>44</v>
      </c>
      <c r="I4" s="117"/>
      <c r="J4" s="117"/>
      <c r="K4" s="41">
        <f>E3*L1</f>
        <v>4400</v>
      </c>
      <c r="L4" s="29">
        <f>K4*6%</f>
        <v>264</v>
      </c>
      <c r="M4" s="29">
        <f>K4*20%</f>
        <v>880</v>
      </c>
      <c r="N4" s="30">
        <f>K4+L4+M4</f>
        <v>5544</v>
      </c>
      <c r="O4" s="31">
        <f>N4-N3</f>
        <v>1512</v>
      </c>
      <c r="P4" s="32"/>
    </row>
    <row r="5" spans="1:17">
      <c r="A5" s="118"/>
      <c r="B5" s="118"/>
      <c r="C5" s="118"/>
      <c r="D5" s="118"/>
      <c r="E5" s="118"/>
      <c r="F5" s="118"/>
      <c r="G5" s="118"/>
      <c r="H5" s="118"/>
      <c r="I5" s="118"/>
      <c r="J5" s="118"/>
      <c r="K5" s="118"/>
      <c r="L5" s="118"/>
      <c r="M5" s="118"/>
      <c r="N5" s="118"/>
      <c r="O5" s="118"/>
      <c r="P5" s="118"/>
      <c r="Q5" s="118"/>
    </row>
    <row r="6" spans="1:17" ht="15.75" thickBot="1"/>
    <row r="7" spans="1:17" ht="19.5" thickBot="1">
      <c r="A7" s="33" t="s">
        <v>57</v>
      </c>
      <c r="B7" s="21" t="s">
        <v>54</v>
      </c>
      <c r="C7" s="22" t="s">
        <v>48</v>
      </c>
      <c r="D7" s="23">
        <v>18</v>
      </c>
      <c r="E7" s="21"/>
      <c r="F7" s="21"/>
      <c r="G7" s="34">
        <v>0.15</v>
      </c>
      <c r="H7" s="8">
        <v>24</v>
      </c>
      <c r="I7" s="8">
        <v>2</v>
      </c>
      <c r="J7" s="21">
        <v>1.75</v>
      </c>
      <c r="K7" s="41">
        <f>D7*L1</f>
        <v>1800</v>
      </c>
      <c r="L7" s="21"/>
      <c r="M7" s="38">
        <f>K7*G7</f>
        <v>270</v>
      </c>
      <c r="N7" s="30">
        <f>K7+M7</f>
        <v>2070</v>
      </c>
      <c r="O7" s="39">
        <f>N7*7.5%</f>
        <v>155.25</v>
      </c>
      <c r="P7" s="27" t="s">
        <v>53</v>
      </c>
    </row>
    <row r="8" spans="1:17" ht="19.5" thickBot="1">
      <c r="A8" s="35" t="s">
        <v>55</v>
      </c>
      <c r="B8" s="36" t="s">
        <v>51</v>
      </c>
      <c r="C8" s="42" t="s">
        <v>59</v>
      </c>
      <c r="D8" s="36" t="s">
        <v>56</v>
      </c>
      <c r="E8" s="36"/>
      <c r="F8" s="36"/>
      <c r="G8" s="36"/>
      <c r="H8" s="36" t="s">
        <v>36</v>
      </c>
      <c r="I8" s="36"/>
      <c r="J8" s="36"/>
      <c r="K8" s="41">
        <v>800</v>
      </c>
      <c r="L8" s="36"/>
      <c r="M8" s="36">
        <v>130</v>
      </c>
      <c r="N8" s="30">
        <f>N7+K8+M8</f>
        <v>3000</v>
      </c>
      <c r="O8" s="40">
        <f>N7+O7</f>
        <v>2225.25</v>
      </c>
      <c r="P8" s="37"/>
    </row>
    <row r="9" spans="1:17" ht="15.75" thickBot="1">
      <c r="A9" s="28" t="s">
        <v>60</v>
      </c>
      <c r="B9" s="29" t="s">
        <v>58</v>
      </c>
      <c r="C9" s="29"/>
      <c r="D9" s="29"/>
      <c r="E9" s="29"/>
      <c r="F9" s="29"/>
      <c r="G9" s="29"/>
      <c r="H9" s="29"/>
      <c r="I9" s="29"/>
      <c r="J9" s="29"/>
      <c r="K9" s="29"/>
      <c r="L9" s="29"/>
      <c r="M9" s="29"/>
      <c r="N9" s="29"/>
      <c r="O9" s="29"/>
      <c r="P9" s="32"/>
    </row>
  </sheetData>
  <mergeCells count="3">
    <mergeCell ref="H1:J1"/>
    <mergeCell ref="H4:J4"/>
    <mergeCell ref="A5:Q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O6"/>
  <sheetViews>
    <sheetView workbookViewId="0">
      <selection activeCell="F4" sqref="F4"/>
    </sheetView>
  </sheetViews>
  <sheetFormatPr defaultColWidth="8.85546875" defaultRowHeight="15"/>
  <cols>
    <col min="2" max="2" width="22.42578125" bestFit="1" customWidth="1"/>
    <col min="3" max="3" width="17.28515625" customWidth="1"/>
    <col min="4" max="4" width="13.7109375" style="9" customWidth="1"/>
    <col min="5" max="5" width="15.42578125" bestFit="1" customWidth="1"/>
    <col min="6" max="6" width="13.7109375" style="9" customWidth="1"/>
  </cols>
  <sheetData>
    <row r="2" spans="1:15">
      <c r="B2" s="8" t="s">
        <v>18</v>
      </c>
      <c r="C2" s="8" t="s">
        <v>20</v>
      </c>
      <c r="D2" s="10" t="s">
        <v>3</v>
      </c>
      <c r="E2" s="8" t="s">
        <v>20</v>
      </c>
      <c r="F2" s="10" t="s">
        <v>3</v>
      </c>
    </row>
    <row r="3" spans="1:15">
      <c r="A3">
        <v>1</v>
      </c>
      <c r="B3" t="s">
        <v>19</v>
      </c>
    </row>
    <row r="4" spans="1:15">
      <c r="A4">
        <v>2</v>
      </c>
      <c r="B4" t="s">
        <v>21</v>
      </c>
      <c r="C4" t="s">
        <v>22</v>
      </c>
      <c r="D4" s="9">
        <v>7036080498</v>
      </c>
      <c r="E4" t="s">
        <v>186</v>
      </c>
      <c r="F4" s="75" t="s">
        <v>28</v>
      </c>
      <c r="O4" s="16"/>
    </row>
    <row r="5" spans="1:15">
      <c r="A5">
        <v>3</v>
      </c>
      <c r="B5" t="s">
        <v>154</v>
      </c>
      <c r="C5" s="9">
        <v>7036283877</v>
      </c>
    </row>
    <row r="6" spans="1:15">
      <c r="A6">
        <v>4</v>
      </c>
      <c r="B6" t="s">
        <v>180</v>
      </c>
      <c r="C6" t="s">
        <v>181</v>
      </c>
      <c r="D6" s="86" t="s">
        <v>182</v>
      </c>
      <c r="H6"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20"/>
  <sheetViews>
    <sheetView workbookViewId="0">
      <selection activeCell="H20" sqref="H20"/>
    </sheetView>
  </sheetViews>
  <sheetFormatPr defaultColWidth="8.85546875" defaultRowHeight="15"/>
  <cols>
    <col min="1" max="1" width="2.140625" bestFit="1" customWidth="1"/>
    <col min="2" max="2" width="20.28515625" customWidth="1"/>
    <col min="3" max="3" width="25.7109375" bestFit="1" customWidth="1"/>
    <col min="10" max="10" width="2.140625" bestFit="1" customWidth="1"/>
    <col min="11" max="11" width="7" bestFit="1" customWidth="1"/>
  </cols>
  <sheetData>
    <row r="1" spans="1:11">
      <c r="B1" s="104" t="s">
        <v>222</v>
      </c>
      <c r="C1" s="114" t="s">
        <v>234</v>
      </c>
    </row>
    <row r="2" spans="1:11">
      <c r="A2" s="105"/>
      <c r="B2" s="106" t="s">
        <v>213</v>
      </c>
      <c r="C2" s="105"/>
      <c r="D2" s="105"/>
      <c r="E2" s="105"/>
      <c r="F2" s="105"/>
      <c r="G2" s="105"/>
      <c r="H2" s="105"/>
      <c r="K2" s="111" t="s">
        <v>178</v>
      </c>
    </row>
    <row r="3" spans="1:11">
      <c r="A3">
        <v>1</v>
      </c>
      <c r="B3" t="s">
        <v>225</v>
      </c>
      <c r="C3" t="s">
        <v>235</v>
      </c>
    </row>
    <row r="4" spans="1:11">
      <c r="A4">
        <v>2</v>
      </c>
      <c r="B4" t="s">
        <v>226</v>
      </c>
      <c r="C4" t="s">
        <v>236</v>
      </c>
    </row>
    <row r="5" spans="1:11">
      <c r="A5">
        <v>3</v>
      </c>
      <c r="B5" t="s">
        <v>247</v>
      </c>
      <c r="C5" t="s">
        <v>237</v>
      </c>
    </row>
    <row r="6" spans="1:11">
      <c r="A6">
        <v>4</v>
      </c>
      <c r="B6" t="s">
        <v>227</v>
      </c>
      <c r="C6" t="s">
        <v>238</v>
      </c>
    </row>
    <row r="7" spans="1:11">
      <c r="A7">
        <v>5</v>
      </c>
      <c r="B7" t="s">
        <v>228</v>
      </c>
      <c r="C7" t="s">
        <v>239</v>
      </c>
    </row>
    <row r="8" spans="1:11">
      <c r="A8">
        <v>6</v>
      </c>
      <c r="B8" t="s">
        <v>229</v>
      </c>
      <c r="C8" t="s">
        <v>240</v>
      </c>
    </row>
    <row r="10" spans="1:11">
      <c r="A10" s="107"/>
      <c r="B10" s="108" t="s">
        <v>214</v>
      </c>
      <c r="C10" s="107"/>
      <c r="D10" s="107"/>
      <c r="E10" s="107"/>
      <c r="F10" s="107"/>
      <c r="G10" s="107"/>
      <c r="H10" s="107"/>
    </row>
    <row r="11" spans="1:11">
      <c r="A11">
        <v>1</v>
      </c>
      <c r="B11" s="121" t="s">
        <v>218</v>
      </c>
      <c r="C11" t="s">
        <v>241</v>
      </c>
    </row>
    <row r="12" spans="1:11">
      <c r="A12">
        <v>2</v>
      </c>
      <c r="B12" s="120" t="s">
        <v>219</v>
      </c>
      <c r="C12" t="s">
        <v>220</v>
      </c>
    </row>
    <row r="13" spans="1:11">
      <c r="A13">
        <v>3</v>
      </c>
      <c r="B13" t="s">
        <v>220</v>
      </c>
      <c r="C13" t="s">
        <v>242</v>
      </c>
    </row>
    <row r="14" spans="1:11">
      <c r="A14">
        <v>4</v>
      </c>
      <c r="B14" t="s">
        <v>221</v>
      </c>
      <c r="C14" s="120" t="s">
        <v>219</v>
      </c>
    </row>
    <row r="15" spans="1:11">
      <c r="A15">
        <v>5</v>
      </c>
      <c r="B15" t="s">
        <v>223</v>
      </c>
      <c r="C15" t="s">
        <v>243</v>
      </c>
    </row>
    <row r="16" spans="1:11">
      <c r="A16">
        <v>6</v>
      </c>
      <c r="B16" t="s">
        <v>224</v>
      </c>
      <c r="C16" t="s">
        <v>244</v>
      </c>
    </row>
    <row r="18" spans="1:8">
      <c r="A18" s="109"/>
      <c r="B18" s="110" t="s">
        <v>215</v>
      </c>
      <c r="C18" s="109"/>
      <c r="D18" s="109"/>
      <c r="E18" s="109"/>
      <c r="F18" s="109"/>
      <c r="G18" s="109"/>
      <c r="H18" s="109"/>
    </row>
    <row r="19" spans="1:8">
      <c r="A19">
        <v>1</v>
      </c>
      <c r="B19" s="120" t="s">
        <v>216</v>
      </c>
      <c r="C19" s="120" t="s">
        <v>245</v>
      </c>
    </row>
    <row r="20" spans="1:8">
      <c r="A20">
        <v>2</v>
      </c>
      <c r="B20" t="s">
        <v>217</v>
      </c>
      <c r="C20" t="s">
        <v>246</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13"/>
  <sheetViews>
    <sheetView workbookViewId="0">
      <selection activeCell="A14" sqref="A14"/>
    </sheetView>
  </sheetViews>
  <sheetFormatPr defaultColWidth="8.85546875" defaultRowHeight="15"/>
  <cols>
    <col min="1" max="1" width="69.140625" bestFit="1" customWidth="1"/>
    <col min="2" max="2" width="25.28515625" bestFit="1" customWidth="1"/>
    <col min="3" max="3" width="20.28515625" bestFit="1" customWidth="1"/>
    <col min="4" max="4" width="20.85546875" bestFit="1" customWidth="1"/>
    <col min="5" max="5" width="41.28515625" bestFit="1" customWidth="1"/>
    <col min="6" max="6" width="31" bestFit="1" customWidth="1"/>
    <col min="7" max="7" width="29.28515625" bestFit="1" customWidth="1"/>
    <col min="8" max="8" width="14" bestFit="1" customWidth="1"/>
  </cols>
  <sheetData>
    <row r="1" spans="1:8" ht="18">
      <c r="A1" s="119" t="s">
        <v>134</v>
      </c>
      <c r="B1" s="119"/>
      <c r="C1" s="119"/>
      <c r="D1" s="119"/>
      <c r="E1" s="119"/>
      <c r="F1" s="119"/>
      <c r="G1" s="119"/>
      <c r="H1" s="119"/>
    </row>
    <row r="2" spans="1:8" ht="18">
      <c r="A2" s="65" t="s">
        <v>133</v>
      </c>
      <c r="B2" s="65" t="s">
        <v>132</v>
      </c>
      <c r="C2" s="65" t="s">
        <v>131</v>
      </c>
      <c r="D2" s="65" t="s">
        <v>130</v>
      </c>
      <c r="E2" s="65" t="s">
        <v>129</v>
      </c>
      <c r="F2" s="65" t="s">
        <v>128</v>
      </c>
      <c r="G2" s="65" t="s">
        <v>127</v>
      </c>
      <c r="H2" s="65" t="s">
        <v>126</v>
      </c>
    </row>
    <row r="3" spans="1:8" s="100" customFormat="1" ht="15.75">
      <c r="A3" s="98" t="s">
        <v>125</v>
      </c>
      <c r="B3" s="98">
        <v>3</v>
      </c>
      <c r="C3" s="99">
        <v>220</v>
      </c>
      <c r="D3" s="99">
        <v>76</v>
      </c>
      <c r="E3" s="98" t="s">
        <v>124</v>
      </c>
      <c r="F3" s="98" t="s">
        <v>123</v>
      </c>
      <c r="G3" s="99">
        <v>886</v>
      </c>
      <c r="H3" s="98" t="s">
        <v>122</v>
      </c>
    </row>
    <row r="4" spans="1:8" ht="18">
      <c r="A4" s="59" t="s">
        <v>121</v>
      </c>
      <c r="B4" s="59">
        <v>3</v>
      </c>
      <c r="C4" s="64">
        <v>220</v>
      </c>
      <c r="D4" s="64">
        <v>76</v>
      </c>
      <c r="E4" s="59"/>
      <c r="F4" s="59" t="s">
        <v>120</v>
      </c>
      <c r="G4" s="63">
        <v>736</v>
      </c>
      <c r="H4" s="62" t="s">
        <v>119</v>
      </c>
    </row>
    <row r="5" spans="1:8" ht="18">
      <c r="A5" s="59" t="s">
        <v>118</v>
      </c>
      <c r="B5" s="59">
        <v>4</v>
      </c>
      <c r="C5" s="64">
        <v>198</v>
      </c>
      <c r="D5" s="64">
        <v>71</v>
      </c>
      <c r="E5" s="59" t="s">
        <v>117</v>
      </c>
      <c r="F5" s="59" t="s">
        <v>116</v>
      </c>
      <c r="G5" s="63">
        <v>696</v>
      </c>
      <c r="H5" s="62" t="s">
        <v>115</v>
      </c>
    </row>
    <row r="6" spans="1:8" ht="18">
      <c r="A6" s="59" t="s">
        <v>114</v>
      </c>
      <c r="B6" s="59">
        <v>4</v>
      </c>
      <c r="C6" s="64">
        <v>192</v>
      </c>
      <c r="D6" s="64">
        <v>69</v>
      </c>
      <c r="E6" s="59" t="s">
        <v>113</v>
      </c>
      <c r="F6" s="59" t="s">
        <v>112</v>
      </c>
      <c r="G6" s="63">
        <v>794</v>
      </c>
      <c r="H6" s="62" t="s">
        <v>111</v>
      </c>
    </row>
    <row r="7" spans="1:8" s="100" customFormat="1" ht="15.75">
      <c r="A7" s="98" t="s">
        <v>110</v>
      </c>
      <c r="B7" s="98">
        <v>4</v>
      </c>
      <c r="C7" s="99">
        <v>150</v>
      </c>
      <c r="D7" s="99">
        <v>54</v>
      </c>
      <c r="E7" s="98"/>
      <c r="F7" s="98" t="s">
        <v>109</v>
      </c>
      <c r="G7" s="99">
        <v>494</v>
      </c>
      <c r="H7" s="98" t="s">
        <v>108</v>
      </c>
    </row>
    <row r="8" spans="1:8" ht="18">
      <c r="A8" s="61"/>
      <c r="B8" s="59"/>
      <c r="C8" s="59"/>
      <c r="D8" s="59"/>
      <c r="E8" s="59"/>
      <c r="F8" s="59"/>
      <c r="G8" s="60"/>
      <c r="H8" s="59"/>
    </row>
    <row r="9" spans="1:8" ht="18">
      <c r="A9" s="59"/>
      <c r="B9" s="59"/>
      <c r="C9" s="59"/>
      <c r="D9" s="59"/>
      <c r="E9" s="59"/>
      <c r="F9" s="59"/>
      <c r="G9" s="60"/>
      <c r="H9" s="59"/>
    </row>
    <row r="10" spans="1:8" ht="18">
      <c r="A10" s="59"/>
      <c r="B10" s="59"/>
      <c r="C10" s="59"/>
      <c r="D10" s="59"/>
      <c r="E10" s="59"/>
      <c r="F10" s="59"/>
      <c r="G10" s="60"/>
      <c r="H10" s="59"/>
    </row>
    <row r="11" spans="1:8" ht="18">
      <c r="A11" s="59"/>
      <c r="B11" s="59"/>
      <c r="C11" s="59"/>
      <c r="D11" s="59"/>
      <c r="E11" s="59"/>
      <c r="F11" s="59"/>
      <c r="G11" s="60"/>
      <c r="H11" s="59"/>
    </row>
    <row r="12" spans="1:8" ht="18">
      <c r="A12" s="59"/>
      <c r="B12" s="59"/>
      <c r="C12" s="59"/>
      <c r="D12" s="59"/>
      <c r="E12" s="59"/>
      <c r="F12" s="59"/>
      <c r="G12" s="60"/>
      <c r="H12" s="59"/>
    </row>
    <row r="13" spans="1:8" ht="18">
      <c r="A13" s="58"/>
      <c r="B13" s="58"/>
      <c r="C13" s="58"/>
      <c r="D13" s="58"/>
      <c r="E13" s="58"/>
      <c r="F13" s="58"/>
      <c r="G13" s="58"/>
      <c r="H13" s="58"/>
    </row>
  </sheetData>
  <mergeCells count="1">
    <mergeCell ref="A1:H1"/>
  </mergeCells>
  <hyperlinks>
    <hyperlink ref="H3" r:id="rId1"/>
    <hyperlink ref="H4" r:id="rId2"/>
    <hyperlink ref="H5" r:id="rId3"/>
    <hyperlink ref="H6" r:id="rId4"/>
    <hyperlink ref="H7" r:id="rId5"/>
  </hyperlink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4"/>
  <sheetViews>
    <sheetView workbookViewId="0">
      <selection activeCell="A6" sqref="A6"/>
    </sheetView>
  </sheetViews>
  <sheetFormatPr defaultColWidth="8.85546875" defaultRowHeight="15"/>
  <cols>
    <col min="1" max="1" width="36.85546875" bestFit="1" customWidth="1"/>
  </cols>
  <sheetData>
    <row r="1" spans="1:2" ht="18.75">
      <c r="A1" s="57" t="s">
        <v>187</v>
      </c>
      <c r="B1" s="57" t="s">
        <v>107</v>
      </c>
    </row>
    <row r="2" spans="1:2">
      <c r="A2" t="s">
        <v>106</v>
      </c>
      <c r="B2">
        <v>540</v>
      </c>
    </row>
    <row r="3" spans="1:2">
      <c r="A3" t="s">
        <v>105</v>
      </c>
      <c r="B3">
        <v>680</v>
      </c>
    </row>
    <row r="4" spans="1:2">
      <c r="A4" t="s">
        <v>104</v>
      </c>
      <c r="B4">
        <v>730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To Do List</vt:lpstr>
      <vt:lpstr>2. Party Hall</vt:lpstr>
      <vt:lpstr>3. Catering</vt:lpstr>
      <vt:lpstr>Restaurnts </vt:lpstr>
      <vt:lpstr>Restaurant Cost</vt:lpstr>
      <vt:lpstr>Lists n Contact</vt:lpstr>
      <vt:lpstr>Menu List</vt:lpstr>
      <vt:lpstr>House Rentals</vt:lpstr>
      <vt:lpstr>Decoration</vt:lpstr>
      <vt:lpstr>Cost Comparison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Dipesh</dc:creator>
  <cp:lastModifiedBy>Dipesh</cp:lastModifiedBy>
  <dcterms:created xsi:type="dcterms:W3CDTF">2014-02-22T23:31:39Z</dcterms:created>
  <dcterms:modified xsi:type="dcterms:W3CDTF">2014-03-08T23:18:44Z</dcterms:modified>
</cp:coreProperties>
</file>