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Study\Lloyd's Data Science\Mapping\"/>
    </mc:Choice>
  </mc:AlternateContent>
  <xr:revisionPtr revIDLastSave="0" documentId="13_ncr:40009_{89BC5FF9-7804-4D0F-A79C-9588BB7DCBE0}" xr6:coauthVersionLast="40" xr6:coauthVersionMax="40" xr10:uidLastSave="{00000000-0000-0000-0000-000000000000}"/>
  <bookViews>
    <workbookView xWindow="28680" yWindow="-120" windowWidth="29040" windowHeight="15840" activeTab="1"/>
  </bookViews>
  <sheets>
    <sheet name="boroughs_change" sheetId="1" r:id="rId1"/>
    <sheet name="Correlations" sheetId="2" r:id="rId2"/>
    <sheet name="SortPoverty" sheetId="3" r:id="rId3"/>
  </sheets>
  <definedNames>
    <definedName name="_xlnm._FilterDatabase" localSheetId="2" hidden="1">SortPoverty!$A$1:$E$34</definedName>
  </definedNames>
  <calcPr calcId="0"/>
</workbook>
</file>

<file path=xl/calcChain.xml><?xml version="1.0" encoding="utf-8"?>
<calcChain xmlns="http://schemas.openxmlformats.org/spreadsheetml/2006/main">
  <c r="D36" i="3" l="1"/>
  <c r="I8" i="2"/>
  <c r="I7" i="2"/>
  <c r="I3" i="2"/>
  <c r="I4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9" i="2"/>
  <c r="D4" i="2"/>
  <c r="D5" i="2"/>
  <c r="D6" i="2"/>
  <c r="D7" i="2"/>
  <c r="D8" i="2"/>
  <c r="I6" i="2"/>
  <c r="D3" i="2"/>
  <c r="I9" i="2" l="1"/>
  <c r="I12" i="2" s="1"/>
  <c r="I13" i="2" s="1"/>
  <c r="I10" i="2"/>
  <c r="I11" i="2" l="1"/>
</calcChain>
</file>

<file path=xl/sharedStrings.xml><?xml version="1.0" encoding="utf-8"?>
<sst xmlns="http://schemas.openxmlformats.org/spreadsheetml/2006/main" count="123" uniqueCount="56">
  <si>
    <t>id</t>
  </si>
  <si>
    <t>time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</si>
  <si>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</si>
  <si>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</si>
  <si>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</si>
  <si>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</si>
  <si>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</si>
  <si>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</si>
  <si>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</si>
  <si>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</si>
  <si>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</si>
  <si>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</si>
  <si>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</si>
  <si>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</si>
  <si>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</si>
  <si>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</si>
  <si>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</si>
  <si>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</si>
  <si>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</si>
  <si>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</si>
  <si>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</si>
  <si>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</si>
  <si>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</si>
  <si>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</si>
  <si>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</si>
  <si>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</si>
  <si>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</si>
  <si>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</si>
  <si>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</si>
  <si>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</si>
  <si>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</si>
  <si>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</si>
  <si>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</si>
  <si>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</si>
  <si>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</si>
  <si>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Barking &amp; Dagenham</t>
  </si>
  <si>
    <t>Hammersmith &amp; Fulham</t>
  </si>
  <si>
    <t>Kensington &amp; Chelsea</t>
  </si>
  <si>
    <t>Richmond</t>
  </si>
  <si>
    <t>Kingston</t>
  </si>
  <si>
    <t>n</t>
  </si>
  <si>
    <t>Borough</t>
  </si>
  <si>
    <t>Rank of Change in Attendance Time</t>
  </si>
  <si>
    <t>Poverty Rank</t>
  </si>
  <si>
    <t>Pearson’s correlation</t>
  </si>
  <si>
    <t>Spearman’s rho</t>
  </si>
  <si>
    <t>ν</t>
  </si>
  <si>
    <t>Change in Attendance Time</t>
  </si>
  <si>
    <t>α</t>
  </si>
  <si>
    <t>r critical</t>
  </si>
  <si>
    <t>r^2</t>
  </si>
  <si>
    <t>α/2</t>
  </si>
  <si>
    <t>significant?</t>
  </si>
  <si>
    <t>p-value</t>
  </si>
  <si>
    <t>Poverty Rate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</si>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</sst>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03336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of Poverty</a:t>
            </a:r>
            <a:r>
              <a:rPr lang="en-GB" baseline="0"/>
              <a:t> Rate and Closure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Correlations!$C$3:$C$35</c:f>
              <c:numCache>
                <c:formatCode>General</c:formatCode>
                <c:ptCount val="33"/>
                <c:pt idx="0">
                  <c:v>50.801783999999998</c:v>
                </c:pt>
                <c:pt idx="1">
                  <c:v>-5.0150846999999903</c:v>
                </c:pt>
                <c:pt idx="2">
                  <c:v>28.253476899999999</c:v>
                </c:pt>
                <c:pt idx="3">
                  <c:v>13.447699399999999</c:v>
                </c:pt>
                <c:pt idx="4">
                  <c:v>-4.0696605999999598</c:v>
                </c:pt>
                <c:pt idx="5">
                  <c:v>40.742741799999997</c:v>
                </c:pt>
                <c:pt idx="6">
                  <c:v>28.1358897</c:v>
                </c:pt>
                <c:pt idx="7">
                  <c:v>5.8106812999999997</c:v>
                </c:pt>
                <c:pt idx="8">
                  <c:v>19.297734299999998</c:v>
                </c:pt>
                <c:pt idx="9">
                  <c:v>10.233878900000001</c:v>
                </c:pt>
                <c:pt idx="10">
                  <c:v>19.484858899999999</c:v>
                </c:pt>
                <c:pt idx="11">
                  <c:v>36.315496600000003</c:v>
                </c:pt>
                <c:pt idx="12">
                  <c:v>21.1354483</c:v>
                </c:pt>
                <c:pt idx="13">
                  <c:v>4.1753707999999996</c:v>
                </c:pt>
                <c:pt idx="14">
                  <c:v>-18.808964100000001</c:v>
                </c:pt>
                <c:pt idx="15">
                  <c:v>27.4614312</c:v>
                </c:pt>
                <c:pt idx="16">
                  <c:v>2.62344419999999</c:v>
                </c:pt>
                <c:pt idx="17">
                  <c:v>6.6326864000000096</c:v>
                </c:pt>
                <c:pt idx="18">
                  <c:v>32.1671762</c:v>
                </c:pt>
                <c:pt idx="19">
                  <c:v>24.185708399999999</c:v>
                </c:pt>
                <c:pt idx="20">
                  <c:v>-5.2468720999999601</c:v>
                </c:pt>
                <c:pt idx="21">
                  <c:v>22.3988786</c:v>
                </c:pt>
                <c:pt idx="22">
                  <c:v>36.548607400000002</c:v>
                </c:pt>
                <c:pt idx="23">
                  <c:v>11.317265300000001</c:v>
                </c:pt>
                <c:pt idx="24">
                  <c:v>49.360649899999999</c:v>
                </c:pt>
                <c:pt idx="25">
                  <c:v>22.8650369</c:v>
                </c:pt>
                <c:pt idx="26">
                  <c:v>-11.1002784999999</c:v>
                </c:pt>
                <c:pt idx="27">
                  <c:v>57.4025964</c:v>
                </c:pt>
                <c:pt idx="28">
                  <c:v>-4.35533320000002</c:v>
                </c:pt>
                <c:pt idx="29">
                  <c:v>39.010067399999997</c:v>
                </c:pt>
                <c:pt idx="30">
                  <c:v>5.3061300000000502</c:v>
                </c:pt>
                <c:pt idx="31">
                  <c:v>17.750903999999998</c:v>
                </c:pt>
                <c:pt idx="32">
                  <c:v>26.421003800000001</c:v>
                </c:pt>
              </c:numCache>
            </c:numRef>
          </c:xVal>
          <c:yVal>
            <c:numRef>
              <c:f>Correlations!$E$3:$E$35</c:f>
              <c:numCache>
                <c:formatCode>General</c:formatCode>
                <c:ptCount val="33"/>
                <c:pt idx="0">
                  <c:v>0.28000000000000003</c:v>
                </c:pt>
                <c:pt idx="1">
                  <c:v>0.23</c:v>
                </c:pt>
                <c:pt idx="2">
                  <c:v>0.16</c:v>
                </c:pt>
                <c:pt idx="3">
                  <c:v>0.33</c:v>
                </c:pt>
                <c:pt idx="4">
                  <c:v>0.15</c:v>
                </c:pt>
                <c:pt idx="5">
                  <c:v>0.32</c:v>
                </c:pt>
                <c:pt idx="6">
                  <c:v>0.16</c:v>
                </c:pt>
                <c:pt idx="7">
                  <c:v>0.22</c:v>
                </c:pt>
                <c:pt idx="8">
                  <c:v>0.28999999999999998</c:v>
                </c:pt>
                <c:pt idx="9">
                  <c:v>0.27</c:v>
                </c:pt>
                <c:pt idx="10">
                  <c:v>0.26</c:v>
                </c:pt>
                <c:pt idx="11">
                  <c:v>0.36</c:v>
                </c:pt>
                <c:pt idx="12">
                  <c:v>0.31</c:v>
                </c:pt>
                <c:pt idx="13">
                  <c:v>0.34</c:v>
                </c:pt>
                <c:pt idx="14">
                  <c:v>0.23</c:v>
                </c:pt>
                <c:pt idx="15">
                  <c:v>0.17</c:v>
                </c:pt>
                <c:pt idx="16">
                  <c:v>0.22</c:v>
                </c:pt>
                <c:pt idx="17">
                  <c:v>0.25</c:v>
                </c:pt>
                <c:pt idx="18">
                  <c:v>0.34</c:v>
                </c:pt>
                <c:pt idx="19">
                  <c:v>0.28000000000000003</c:v>
                </c:pt>
                <c:pt idx="20">
                  <c:v>0.18</c:v>
                </c:pt>
                <c:pt idx="21">
                  <c:v>0.3</c:v>
                </c:pt>
                <c:pt idx="22">
                  <c:v>0.26</c:v>
                </c:pt>
                <c:pt idx="23">
                  <c:v>0.2</c:v>
                </c:pt>
                <c:pt idx="24">
                  <c:v>0.37</c:v>
                </c:pt>
                <c:pt idx="25">
                  <c:v>0.25</c:v>
                </c:pt>
                <c:pt idx="26">
                  <c:v>0.15</c:v>
                </c:pt>
                <c:pt idx="27">
                  <c:v>0.31</c:v>
                </c:pt>
                <c:pt idx="28">
                  <c:v>0.16</c:v>
                </c:pt>
                <c:pt idx="29">
                  <c:v>0.39</c:v>
                </c:pt>
                <c:pt idx="30">
                  <c:v>0.28000000000000003</c:v>
                </c:pt>
                <c:pt idx="31">
                  <c:v>0.22</c:v>
                </c:pt>
                <c:pt idx="3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2-4AC8-B08C-9A981942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071951"/>
        <c:axId val="621541936"/>
      </c:scatterChart>
      <c:valAx>
        <c:axId val="189307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in Attendance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1936"/>
        <c:crosses val="autoZero"/>
        <c:crossBetween val="midCat"/>
      </c:valAx>
      <c:valAx>
        <c:axId val="62154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71951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549275</xdr:colOff>
      <xdr:row>1</xdr:row>
      <xdr:rowOff>249237</xdr:rowOff>
    </xdr:from>
    <xdr:to>
      <xdr:col>17</xdr:col>
      <xdr:colOff>244475</xdr:colOff>
      <xdr:row>14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8059D-0180-42C6-8B49-855D270DF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8" sqref="B8:C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 t="s">
        <v>2</v>
      </c>
      <c r="C2">
        <v>50.801783999999998</v>
      </c>
    </row>
    <row r="3" spans="1:3" x14ac:dyDescent="0.35">
      <c r="A3">
        <v>2</v>
      </c>
      <c r="B3" t="s">
        <v>3</v>
      </c>
      <c r="C3">
        <v>-5.0150846999999903</v>
      </c>
    </row>
    <row r="4" spans="1:3" x14ac:dyDescent="0.35">
      <c r="A4">
        <v>3</v>
      </c>
      <c r="B4" t="s">
        <v>4</v>
      </c>
      <c r="C4">
        <v>28.253476899999999</v>
      </c>
    </row>
    <row r="5" spans="1:3" x14ac:dyDescent="0.35">
      <c r="A5">
        <v>4</v>
      </c>
      <c r="B5" t="s">
        <v>5</v>
      </c>
      <c r="C5">
        <v>13.447699399999999</v>
      </c>
    </row>
    <row r="6" spans="1:3" x14ac:dyDescent="0.35">
      <c r="A6">
        <v>5</v>
      </c>
      <c r="B6" t="s">
        <v>6</v>
      </c>
      <c r="C6">
        <v>-4.0696605999999598</v>
      </c>
    </row>
    <row r="7" spans="1:3" x14ac:dyDescent="0.35">
      <c r="A7">
        <v>6</v>
      </c>
      <c r="B7" t="s">
        <v>7</v>
      </c>
      <c r="C7">
        <v>40.742741799999997</v>
      </c>
    </row>
    <row r="8" spans="1:3" x14ac:dyDescent="0.35">
      <c r="A8">
        <v>7</v>
      </c>
      <c r="B8" t="s">
        <v>8</v>
      </c>
      <c r="C8">
        <v>28.1358897</v>
      </c>
    </row>
    <row r="9" spans="1:3" x14ac:dyDescent="0.35">
      <c r="A9">
        <v>8</v>
      </c>
      <c r="B9" t="s">
        <v>9</v>
      </c>
      <c r="C9">
        <v>5.8106812999999997</v>
      </c>
    </row>
    <row r="10" spans="1:3" x14ac:dyDescent="0.35">
      <c r="A10">
        <v>9</v>
      </c>
      <c r="B10" t="s">
        <v>10</v>
      </c>
      <c r="C10">
        <v>19.297734299999998</v>
      </c>
    </row>
    <row r="11" spans="1:3" x14ac:dyDescent="0.35">
      <c r="A11">
        <v>10</v>
      </c>
      <c r="B11" t="s">
        <v>11</v>
      </c>
      <c r="C11">
        <v>10.233878900000001</v>
      </c>
    </row>
    <row r="12" spans="1:3" x14ac:dyDescent="0.35">
      <c r="A12">
        <v>11</v>
      </c>
      <c r="B12" t="s">
        <v>12</v>
      </c>
      <c r="C12">
        <v>19.484858899999999</v>
      </c>
    </row>
    <row r="13" spans="1:3" x14ac:dyDescent="0.35">
      <c r="A13">
        <v>12</v>
      </c>
      <c r="B13" t="s">
        <v>13</v>
      </c>
      <c r="C13">
        <v>36.315496600000003</v>
      </c>
    </row>
    <row r="14" spans="1:3" x14ac:dyDescent="0.35">
      <c r="A14">
        <v>13</v>
      </c>
      <c r="B14" t="s">
        <v>14</v>
      </c>
      <c r="C14">
        <v>21.1354483</v>
      </c>
    </row>
    <row r="15" spans="1:3" x14ac:dyDescent="0.35">
      <c r="A15">
        <v>14</v>
      </c>
      <c r="B15" t="s">
        <v>15</v>
      </c>
      <c r="C15">
        <v>4.1753707999999996</v>
      </c>
    </row>
    <row r="16" spans="1:3" x14ac:dyDescent="0.35">
      <c r="A16">
        <v>15</v>
      </c>
      <c r="B16" t="s">
        <v>16</v>
      </c>
      <c r="C16">
        <v>-18.808964100000001</v>
      </c>
    </row>
    <row r="17" spans="1:3" x14ac:dyDescent="0.35">
      <c r="A17">
        <v>16</v>
      </c>
      <c r="B17" t="s">
        <v>17</v>
      </c>
      <c r="C17">
        <v>27.4614312</v>
      </c>
    </row>
    <row r="18" spans="1:3" x14ac:dyDescent="0.35">
      <c r="A18">
        <v>17</v>
      </c>
      <c r="B18" t="s">
        <v>18</v>
      </c>
      <c r="C18">
        <v>2.62344419999999</v>
      </c>
    </row>
    <row r="19" spans="1:3" x14ac:dyDescent="0.35">
      <c r="A19">
        <v>18</v>
      </c>
      <c r="B19" t="s">
        <v>19</v>
      </c>
      <c r="C19">
        <v>6.6326864000000096</v>
      </c>
    </row>
    <row r="20" spans="1:3" x14ac:dyDescent="0.35">
      <c r="A20">
        <v>19</v>
      </c>
      <c r="B20" t="s">
        <v>20</v>
      </c>
      <c r="C20">
        <v>32.1671762</v>
      </c>
    </row>
    <row r="21" spans="1:3" x14ac:dyDescent="0.35">
      <c r="A21">
        <v>20</v>
      </c>
      <c r="B21" t="s">
        <v>21</v>
      </c>
      <c r="C21">
        <v>24.185708399999999</v>
      </c>
    </row>
    <row r="22" spans="1:3" x14ac:dyDescent="0.35">
      <c r="A22">
        <v>21</v>
      </c>
      <c r="B22" t="s">
        <v>22</v>
      </c>
      <c r="C22">
        <v>-5.2468720999999601</v>
      </c>
    </row>
    <row r="23" spans="1:3" x14ac:dyDescent="0.35">
      <c r="A23">
        <v>22</v>
      </c>
      <c r="B23" t="s">
        <v>23</v>
      </c>
      <c r="C23">
        <v>22.3988786</v>
      </c>
    </row>
    <row r="24" spans="1:3" x14ac:dyDescent="0.35">
      <c r="A24">
        <v>23</v>
      </c>
      <c r="B24" t="s">
        <v>24</v>
      </c>
      <c r="C24">
        <v>36.548607400000002</v>
      </c>
    </row>
    <row r="25" spans="1:3" x14ac:dyDescent="0.35">
      <c r="A25">
        <v>24</v>
      </c>
      <c r="B25" t="s">
        <v>25</v>
      </c>
      <c r="C25">
        <v>11.317265300000001</v>
      </c>
    </row>
    <row r="26" spans="1:3" x14ac:dyDescent="0.35">
      <c r="A26">
        <v>25</v>
      </c>
      <c r="B26" t="s">
        <v>26</v>
      </c>
      <c r="C26">
        <v>49.360649899999999</v>
      </c>
    </row>
    <row r="27" spans="1:3" x14ac:dyDescent="0.35">
      <c r="A27">
        <v>26</v>
      </c>
      <c r="B27" t="s">
        <v>27</v>
      </c>
      <c r="C27">
        <v>22.8650369</v>
      </c>
    </row>
    <row r="28" spans="1:3" x14ac:dyDescent="0.35">
      <c r="A28">
        <v>27</v>
      </c>
      <c r="B28" t="s">
        <v>28</v>
      </c>
      <c r="C28">
        <v>-11.1002784999999</v>
      </c>
    </row>
    <row r="29" spans="1:3" x14ac:dyDescent="0.35">
      <c r="A29">
        <v>28</v>
      </c>
      <c r="B29" t="s">
        <v>29</v>
      </c>
      <c r="C29">
        <v>57.4025964</v>
      </c>
    </row>
    <row r="30" spans="1:3" x14ac:dyDescent="0.35">
      <c r="A30">
        <v>29</v>
      </c>
      <c r="B30" t="s">
        <v>30</v>
      </c>
      <c r="C30">
        <v>-4.35533320000002</v>
      </c>
    </row>
    <row r="31" spans="1:3" x14ac:dyDescent="0.35">
      <c r="A31">
        <v>30</v>
      </c>
      <c r="B31" t="s">
        <v>31</v>
      </c>
      <c r="C31">
        <v>39.010067399999997</v>
      </c>
    </row>
    <row r="32" spans="1:3" x14ac:dyDescent="0.35">
      <c r="A32">
        <v>31</v>
      </c>
      <c r="B32" t="s">
        <v>32</v>
      </c>
      <c r="C32">
        <v>5.3061300000000502</v>
      </c>
    </row>
    <row r="33" spans="1:3" x14ac:dyDescent="0.35">
      <c r="A33">
        <v>32</v>
      </c>
      <c r="B33" t="s">
        <v>33</v>
      </c>
      <c r="C33">
        <v>17.750903999999998</v>
      </c>
    </row>
    <row r="34" spans="1:3" x14ac:dyDescent="0.35">
      <c r="A34">
        <v>33</v>
      </c>
      <c r="B34" t="s">
        <v>34</v>
      </c>
      <c r="C34">
        <v>26.421003800000001</v>
      </c>
    </row>
  </sheetData>
  <sortState ref="F2:G33">
    <sortCondition ref="F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H5" sqref="H5"/>
    </sheetView>
  </sheetViews>
  <sheetFormatPr defaultRowHeight="14.5" x14ac:dyDescent="0.35"/>
  <cols>
    <col min="3" max="3" width="11.81640625" bestFit="1" customWidth="1"/>
    <col min="4" max="5" width="10.7265625" customWidth="1"/>
    <col min="6" max="6" width="7.453125" bestFit="1" customWidth="1"/>
    <col min="8" max="8" width="19.08984375" bestFit="1" customWidth="1"/>
  </cols>
  <sheetData>
    <row r="1" spans="1:11" x14ac:dyDescent="0.35">
      <c r="A1" s="1"/>
    </row>
    <row r="2" spans="1:11" ht="58" x14ac:dyDescent="0.35">
      <c r="B2" t="s">
        <v>41</v>
      </c>
      <c r="C2" s="2" t="s">
        <v>47</v>
      </c>
      <c r="D2" s="2" t="s">
        <v>42</v>
      </c>
      <c r="E2" s="2" t="s">
        <v>54</v>
      </c>
      <c r="F2" s="2" t="s">
        <v>43</v>
      </c>
    </row>
    <row r="3" spans="1:11" x14ac:dyDescent="0.35">
      <c r="B3" t="s">
        <v>35</v>
      </c>
      <c r="C3">
        <v>50.801783999999998</v>
      </c>
      <c r="D3">
        <f>_xlfn.RANK.EQ(C3,$C$3:$C$35,1 )</f>
        <v>32</v>
      </c>
      <c r="E3">
        <v>0.28000000000000003</v>
      </c>
      <c r="F3">
        <v>19</v>
      </c>
      <c r="H3" s="1" t="s">
        <v>40</v>
      </c>
      <c r="I3">
        <f>COUNT(C3:C35)</f>
        <v>33</v>
      </c>
    </row>
    <row r="4" spans="1:11" x14ac:dyDescent="0.35">
      <c r="B4" t="s">
        <v>3</v>
      </c>
      <c r="C4">
        <v>-5.0150846999999903</v>
      </c>
      <c r="D4">
        <f t="shared" ref="D4:D8" si="0">_xlfn.RANK.EQ(C4,$C$3:$C$35,1 )</f>
        <v>4</v>
      </c>
      <c r="E4">
        <v>0.23</v>
      </c>
      <c r="F4">
        <v>12</v>
      </c>
      <c r="H4" t="s">
        <v>46</v>
      </c>
      <c r="I4">
        <f>I3-2</f>
        <v>31</v>
      </c>
      <c r="K4" s="3"/>
    </row>
    <row r="5" spans="1:11" x14ac:dyDescent="0.35">
      <c r="B5" t="s">
        <v>4</v>
      </c>
      <c r="C5">
        <v>28.253476899999999</v>
      </c>
      <c r="D5">
        <f t="shared" si="0"/>
        <v>25</v>
      </c>
      <c r="E5">
        <v>0.16</v>
      </c>
      <c r="F5">
        <v>3</v>
      </c>
      <c r="H5" t="s">
        <v>48</v>
      </c>
      <c r="I5">
        <v>0.01</v>
      </c>
    </row>
    <row r="6" spans="1:11" x14ac:dyDescent="0.35">
      <c r="B6" t="s">
        <v>5</v>
      </c>
      <c r="C6">
        <v>13.447699399999999</v>
      </c>
      <c r="D6">
        <f t="shared" si="0"/>
        <v>14</v>
      </c>
      <c r="E6">
        <v>0.33</v>
      </c>
      <c r="F6">
        <v>28</v>
      </c>
      <c r="H6" t="s">
        <v>51</v>
      </c>
      <c r="I6">
        <f>I5/2</f>
        <v>5.0000000000000001E-3</v>
      </c>
    </row>
    <row r="7" spans="1:11" x14ac:dyDescent="0.35">
      <c r="B7" t="s">
        <v>6</v>
      </c>
      <c r="C7">
        <v>-4.0696605999999598</v>
      </c>
      <c r="D7">
        <f t="shared" si="0"/>
        <v>6</v>
      </c>
      <c r="E7">
        <v>0.15</v>
      </c>
      <c r="F7">
        <v>1</v>
      </c>
      <c r="H7" s="1" t="s">
        <v>44</v>
      </c>
      <c r="I7">
        <f>CORREL(C3:C35,E3:E35)</f>
        <v>0.54899052816169425</v>
      </c>
    </row>
    <row r="8" spans="1:11" x14ac:dyDescent="0.35">
      <c r="B8" t="s">
        <v>7</v>
      </c>
      <c r="C8">
        <v>40.742741799999997</v>
      </c>
      <c r="D8">
        <f t="shared" si="0"/>
        <v>30</v>
      </c>
      <c r="E8">
        <v>0.32</v>
      </c>
      <c r="F8">
        <v>27</v>
      </c>
      <c r="H8" s="1" t="s">
        <v>45</v>
      </c>
      <c r="I8">
        <f>CORREL(D3:D35,F3:F35)</f>
        <v>0.52967905586602881</v>
      </c>
    </row>
    <row r="9" spans="1:11" x14ac:dyDescent="0.35">
      <c r="B9" t="s">
        <v>8</v>
      </c>
      <c r="C9">
        <v>28.1358897</v>
      </c>
      <c r="D9">
        <f>_xlfn.RANK.EQ(C9,$C$3:$C$35,1 )</f>
        <v>24</v>
      </c>
      <c r="E9">
        <v>0.16</v>
      </c>
      <c r="F9">
        <v>3</v>
      </c>
      <c r="H9" s="1" t="s">
        <v>50</v>
      </c>
      <c r="I9">
        <f>I8^2</f>
        <v>0.28055990222312766</v>
      </c>
    </row>
    <row r="10" spans="1:11" x14ac:dyDescent="0.35">
      <c r="B10" t="s">
        <v>9</v>
      </c>
      <c r="C10">
        <v>5.8106812999999997</v>
      </c>
      <c r="D10">
        <f t="shared" ref="D10:D35" si="1">_xlfn.RANK.EQ(C10,$C$3:$C$35,1 )</f>
        <v>10</v>
      </c>
      <c r="E10">
        <v>0.22</v>
      </c>
      <c r="F10">
        <v>9</v>
      </c>
      <c r="H10" s="1" t="s">
        <v>49</v>
      </c>
      <c r="I10" s="4">
        <f>_xlfn.T.INV(1-I6,I4)/SQRT(_xlfn.T.INV(1-I6,I4)^2 + I4)</f>
        <v>0.44207153904025692</v>
      </c>
    </row>
    <row r="11" spans="1:11" x14ac:dyDescent="0.35">
      <c r="B11" t="s">
        <v>10</v>
      </c>
      <c r="C11">
        <v>19.297734299999998</v>
      </c>
      <c r="D11">
        <f t="shared" si="1"/>
        <v>16</v>
      </c>
      <c r="E11">
        <v>0.28999999999999998</v>
      </c>
      <c r="F11">
        <v>22</v>
      </c>
      <c r="H11" s="1" t="s">
        <v>52</v>
      </c>
      <c r="I11" t="b">
        <f>I8&gt;I10</f>
        <v>1</v>
      </c>
    </row>
    <row r="12" spans="1:11" x14ac:dyDescent="0.35">
      <c r="B12" t="s">
        <v>11</v>
      </c>
      <c r="C12">
        <v>10.233878900000001</v>
      </c>
      <c r="D12">
        <f t="shared" si="1"/>
        <v>12</v>
      </c>
      <c r="E12">
        <v>0.27</v>
      </c>
      <c r="F12">
        <v>18</v>
      </c>
      <c r="H12" s="1" t="s">
        <v>53</v>
      </c>
      <c r="I12">
        <f>1-_xlfn.F.DIST(((I4*I9)/(1-I9)),1,I4,TRUE)</f>
        <v>1.5243407080315352E-3</v>
      </c>
    </row>
    <row r="13" spans="1:11" x14ac:dyDescent="0.35">
      <c r="B13" t="s">
        <v>12</v>
      </c>
      <c r="C13">
        <v>19.484858899999999</v>
      </c>
      <c r="D13">
        <f t="shared" si="1"/>
        <v>17</v>
      </c>
      <c r="E13">
        <v>0.26</v>
      </c>
      <c r="F13">
        <v>16</v>
      </c>
      <c r="H13" s="1" t="s">
        <v>52</v>
      </c>
      <c r="I13" t="b">
        <f>I12&lt;I5</f>
        <v>1</v>
      </c>
    </row>
    <row r="14" spans="1:11" x14ac:dyDescent="0.35">
      <c r="B14" t="s">
        <v>13</v>
      </c>
      <c r="C14">
        <v>36.315496600000003</v>
      </c>
      <c r="D14">
        <f t="shared" si="1"/>
        <v>27</v>
      </c>
      <c r="E14">
        <v>0.36</v>
      </c>
      <c r="F14">
        <v>31</v>
      </c>
    </row>
    <row r="15" spans="1:11" x14ac:dyDescent="0.35">
      <c r="B15" t="s">
        <v>36</v>
      </c>
      <c r="C15">
        <v>21.1354483</v>
      </c>
      <c r="D15">
        <f t="shared" si="1"/>
        <v>18</v>
      </c>
      <c r="E15">
        <v>0.31</v>
      </c>
      <c r="F15">
        <v>25</v>
      </c>
    </row>
    <row r="16" spans="1:11" x14ac:dyDescent="0.35">
      <c r="B16" t="s">
        <v>15</v>
      </c>
      <c r="C16">
        <v>4.1753707999999996</v>
      </c>
      <c r="D16">
        <f t="shared" si="1"/>
        <v>8</v>
      </c>
      <c r="E16">
        <v>0.34</v>
      </c>
      <c r="F16">
        <v>29</v>
      </c>
    </row>
    <row r="17" spans="2:6" x14ac:dyDescent="0.35">
      <c r="B17" t="s">
        <v>16</v>
      </c>
      <c r="C17">
        <v>-18.808964100000001</v>
      </c>
      <c r="D17">
        <f t="shared" si="1"/>
        <v>1</v>
      </c>
      <c r="E17">
        <v>0.23</v>
      </c>
      <c r="F17">
        <v>12</v>
      </c>
    </row>
    <row r="18" spans="2:6" x14ac:dyDescent="0.35">
      <c r="B18" t="s">
        <v>17</v>
      </c>
      <c r="C18">
        <v>27.4614312</v>
      </c>
      <c r="D18">
        <f t="shared" si="1"/>
        <v>23</v>
      </c>
      <c r="E18">
        <v>0.17</v>
      </c>
      <c r="F18">
        <v>6</v>
      </c>
    </row>
    <row r="19" spans="2:6" x14ac:dyDescent="0.35">
      <c r="B19" t="s">
        <v>18</v>
      </c>
      <c r="C19">
        <v>2.62344419999999</v>
      </c>
      <c r="D19">
        <f t="shared" si="1"/>
        <v>7</v>
      </c>
      <c r="E19">
        <v>0.22</v>
      </c>
      <c r="F19">
        <v>9</v>
      </c>
    </row>
    <row r="20" spans="2:6" x14ac:dyDescent="0.35">
      <c r="B20" t="s">
        <v>19</v>
      </c>
      <c r="C20">
        <v>6.6326864000000096</v>
      </c>
      <c r="D20">
        <f t="shared" si="1"/>
        <v>11</v>
      </c>
      <c r="E20">
        <v>0.25</v>
      </c>
      <c r="F20">
        <v>14</v>
      </c>
    </row>
    <row r="21" spans="2:6" x14ac:dyDescent="0.35">
      <c r="B21" t="s">
        <v>20</v>
      </c>
      <c r="C21">
        <v>32.1671762</v>
      </c>
      <c r="D21">
        <f t="shared" si="1"/>
        <v>26</v>
      </c>
      <c r="E21">
        <v>0.34</v>
      </c>
      <c r="F21">
        <v>29</v>
      </c>
    </row>
    <row r="22" spans="2:6" x14ac:dyDescent="0.35">
      <c r="B22" t="s">
        <v>37</v>
      </c>
      <c r="C22">
        <v>24.185708399999999</v>
      </c>
      <c r="D22">
        <f t="shared" si="1"/>
        <v>21</v>
      </c>
      <c r="E22">
        <v>0.28000000000000003</v>
      </c>
      <c r="F22">
        <v>19</v>
      </c>
    </row>
    <row r="23" spans="2:6" x14ac:dyDescent="0.35">
      <c r="B23" t="s">
        <v>39</v>
      </c>
      <c r="C23">
        <v>-5.2468720999999601</v>
      </c>
      <c r="D23">
        <f t="shared" si="1"/>
        <v>3</v>
      </c>
      <c r="E23">
        <v>0.18</v>
      </c>
      <c r="F23">
        <v>7</v>
      </c>
    </row>
    <row r="24" spans="2:6" x14ac:dyDescent="0.35">
      <c r="B24" t="s">
        <v>23</v>
      </c>
      <c r="C24">
        <v>22.3988786</v>
      </c>
      <c r="D24">
        <f t="shared" si="1"/>
        <v>19</v>
      </c>
      <c r="E24">
        <v>0.3</v>
      </c>
      <c r="F24">
        <v>23</v>
      </c>
    </row>
    <row r="25" spans="2:6" x14ac:dyDescent="0.35">
      <c r="B25" t="s">
        <v>24</v>
      </c>
      <c r="C25">
        <v>36.548607400000002</v>
      </c>
      <c r="D25">
        <f t="shared" si="1"/>
        <v>28</v>
      </c>
      <c r="E25">
        <v>0.26</v>
      </c>
      <c r="F25">
        <v>16</v>
      </c>
    </row>
    <row r="26" spans="2:6" x14ac:dyDescent="0.35">
      <c r="B26" t="s">
        <v>25</v>
      </c>
      <c r="C26">
        <v>11.317265300000001</v>
      </c>
      <c r="D26">
        <f t="shared" si="1"/>
        <v>13</v>
      </c>
      <c r="E26">
        <v>0.2</v>
      </c>
      <c r="F26">
        <v>8</v>
      </c>
    </row>
    <row r="27" spans="2:6" x14ac:dyDescent="0.35">
      <c r="B27" t="s">
        <v>26</v>
      </c>
      <c r="C27">
        <v>49.360649899999999</v>
      </c>
      <c r="D27">
        <f t="shared" si="1"/>
        <v>31</v>
      </c>
      <c r="E27">
        <v>0.37</v>
      </c>
      <c r="F27">
        <v>32</v>
      </c>
    </row>
    <row r="28" spans="2:6" x14ac:dyDescent="0.35">
      <c r="B28" t="s">
        <v>27</v>
      </c>
      <c r="C28">
        <v>22.8650369</v>
      </c>
      <c r="D28">
        <f t="shared" si="1"/>
        <v>20</v>
      </c>
      <c r="E28">
        <v>0.25</v>
      </c>
      <c r="F28">
        <v>14</v>
      </c>
    </row>
    <row r="29" spans="2:6" x14ac:dyDescent="0.35">
      <c r="B29" t="s">
        <v>38</v>
      </c>
      <c r="C29">
        <v>-11.1002784999999</v>
      </c>
      <c r="D29">
        <f t="shared" si="1"/>
        <v>2</v>
      </c>
      <c r="E29">
        <v>0.15</v>
      </c>
      <c r="F29">
        <v>1</v>
      </c>
    </row>
    <row r="30" spans="2:6" x14ac:dyDescent="0.35">
      <c r="B30" t="s">
        <v>29</v>
      </c>
      <c r="C30">
        <v>57.4025964</v>
      </c>
      <c r="D30">
        <f t="shared" si="1"/>
        <v>33</v>
      </c>
      <c r="E30">
        <v>0.31</v>
      </c>
      <c r="F30">
        <v>25</v>
      </c>
    </row>
    <row r="31" spans="2:6" x14ac:dyDescent="0.35">
      <c r="B31" t="s">
        <v>30</v>
      </c>
      <c r="C31">
        <v>-4.35533320000002</v>
      </c>
      <c r="D31">
        <f t="shared" si="1"/>
        <v>5</v>
      </c>
      <c r="E31">
        <v>0.16</v>
      </c>
      <c r="F31">
        <v>3</v>
      </c>
    </row>
    <row r="32" spans="2:6" x14ac:dyDescent="0.35">
      <c r="B32" t="s">
        <v>31</v>
      </c>
      <c r="C32">
        <v>39.010067399999997</v>
      </c>
      <c r="D32">
        <f t="shared" si="1"/>
        <v>29</v>
      </c>
      <c r="E32">
        <v>0.39</v>
      </c>
      <c r="F32">
        <v>33</v>
      </c>
    </row>
    <row r="33" spans="2:6" x14ac:dyDescent="0.35">
      <c r="B33" t="s">
        <v>32</v>
      </c>
      <c r="C33">
        <v>5.3061300000000502</v>
      </c>
      <c r="D33">
        <f t="shared" si="1"/>
        <v>9</v>
      </c>
      <c r="E33">
        <v>0.28000000000000003</v>
      </c>
      <c r="F33">
        <v>19</v>
      </c>
    </row>
    <row r="34" spans="2:6" x14ac:dyDescent="0.35">
      <c r="B34" t="s">
        <v>33</v>
      </c>
      <c r="C34">
        <v>17.750903999999998</v>
      </c>
      <c r="D34">
        <f t="shared" si="1"/>
        <v>15</v>
      </c>
      <c r="E34">
        <v>0.22</v>
      </c>
      <c r="F34">
        <v>9</v>
      </c>
    </row>
    <row r="35" spans="2:6" x14ac:dyDescent="0.35">
      <c r="B35" t="s">
        <v>34</v>
      </c>
      <c r="C35">
        <v>26.421003800000001</v>
      </c>
      <c r="D35">
        <f t="shared" si="1"/>
        <v>22</v>
      </c>
      <c r="E35">
        <v>0.3</v>
      </c>
      <c r="F35">
        <v>23</v>
      </c>
    </row>
  </sheetData>
  <conditionalFormatting sqref="I13 I11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10" sqref="D10"/>
    </sheetView>
  </sheetViews>
  <sheetFormatPr defaultRowHeight="14.5" x14ac:dyDescent="0.35"/>
  <sheetData>
    <row r="1" spans="1:5" x14ac:dyDescent="0.35">
      <c r="A1" t="s">
        <v>41</v>
      </c>
      <c r="B1" t="s">
        <v>47</v>
      </c>
      <c r="C1" t="s">
        <v>42</v>
      </c>
      <c r="D1" t="s">
        <v>54</v>
      </c>
      <c r="E1" t="s">
        <v>43</v>
      </c>
    </row>
    <row r="2" spans="1:5" x14ac:dyDescent="0.35">
      <c r="A2" t="s">
        <v>29</v>
      </c>
      <c r="B2">
        <v>57.4025964</v>
      </c>
      <c r="C2">
        <v>33</v>
      </c>
      <c r="D2">
        <v>0.31</v>
      </c>
      <c r="E2">
        <v>25</v>
      </c>
    </row>
    <row r="3" spans="1:5" x14ac:dyDescent="0.35">
      <c r="A3" t="s">
        <v>35</v>
      </c>
      <c r="B3">
        <v>50.801783999999998</v>
      </c>
      <c r="C3">
        <v>32</v>
      </c>
      <c r="D3">
        <v>0.28000000000000003</v>
      </c>
      <c r="E3">
        <v>19</v>
      </c>
    </row>
    <row r="4" spans="1:5" x14ac:dyDescent="0.35">
      <c r="A4" t="s">
        <v>26</v>
      </c>
      <c r="B4">
        <v>49.360649899999999</v>
      </c>
      <c r="C4">
        <v>31</v>
      </c>
      <c r="D4">
        <v>0.37</v>
      </c>
      <c r="E4">
        <v>32</v>
      </c>
    </row>
    <row r="5" spans="1:5" x14ac:dyDescent="0.35">
      <c r="A5" t="s">
        <v>7</v>
      </c>
      <c r="B5">
        <v>40.742741799999997</v>
      </c>
      <c r="C5">
        <v>30</v>
      </c>
      <c r="D5">
        <v>0.32</v>
      </c>
      <c r="E5">
        <v>27</v>
      </c>
    </row>
    <row r="6" spans="1:5" x14ac:dyDescent="0.35">
      <c r="A6" t="s">
        <v>31</v>
      </c>
      <c r="B6">
        <v>39.010067399999997</v>
      </c>
      <c r="C6">
        <v>29</v>
      </c>
      <c r="D6">
        <v>0.39</v>
      </c>
      <c r="E6">
        <v>33</v>
      </c>
    </row>
    <row r="7" spans="1:5" x14ac:dyDescent="0.35">
      <c r="A7" t="s">
        <v>24</v>
      </c>
      <c r="B7">
        <v>36.548607400000002</v>
      </c>
      <c r="C7">
        <v>28</v>
      </c>
      <c r="D7">
        <v>0.26</v>
      </c>
      <c r="E7">
        <v>16</v>
      </c>
    </row>
    <row r="8" spans="1:5" x14ac:dyDescent="0.35">
      <c r="A8" t="s">
        <v>13</v>
      </c>
      <c r="B8">
        <v>36.315496600000003</v>
      </c>
      <c r="C8">
        <v>27</v>
      </c>
      <c r="D8">
        <v>0.36</v>
      </c>
      <c r="E8">
        <v>31</v>
      </c>
    </row>
    <row r="9" spans="1:5" x14ac:dyDescent="0.35">
      <c r="A9" t="s">
        <v>20</v>
      </c>
      <c r="B9">
        <v>32.1671762</v>
      </c>
      <c r="C9">
        <v>26</v>
      </c>
      <c r="D9">
        <v>0.34</v>
      </c>
      <c r="E9">
        <v>29</v>
      </c>
    </row>
    <row r="10" spans="1:5" x14ac:dyDescent="0.35">
      <c r="A10" t="s">
        <v>4</v>
      </c>
      <c r="B10">
        <v>28.253476899999999</v>
      </c>
      <c r="C10">
        <v>25</v>
      </c>
      <c r="D10">
        <v>0.16</v>
      </c>
      <c r="E10">
        <v>3</v>
      </c>
    </row>
    <row r="11" spans="1:5" x14ac:dyDescent="0.35">
      <c r="A11" t="s">
        <v>8</v>
      </c>
      <c r="B11">
        <v>28.1358897</v>
      </c>
      <c r="C11">
        <v>24</v>
      </c>
      <c r="D11">
        <v>0.16</v>
      </c>
      <c r="E11">
        <v>3</v>
      </c>
    </row>
    <row r="12" spans="1:5" x14ac:dyDescent="0.35">
      <c r="A12" t="s">
        <v>17</v>
      </c>
      <c r="B12">
        <v>27.4614312</v>
      </c>
      <c r="C12">
        <v>23</v>
      </c>
      <c r="D12">
        <v>0.17</v>
      </c>
      <c r="E12">
        <v>6</v>
      </c>
    </row>
    <row r="13" spans="1:5" x14ac:dyDescent="0.35">
      <c r="A13" t="s">
        <v>34</v>
      </c>
      <c r="B13">
        <v>26.421003800000001</v>
      </c>
      <c r="C13">
        <v>22</v>
      </c>
      <c r="D13">
        <v>0.3</v>
      </c>
      <c r="E13">
        <v>23</v>
      </c>
    </row>
    <row r="14" spans="1:5" x14ac:dyDescent="0.35">
      <c r="A14" t="s">
        <v>37</v>
      </c>
      <c r="B14">
        <v>24.185708399999999</v>
      </c>
      <c r="C14">
        <v>21</v>
      </c>
      <c r="D14">
        <v>0.28000000000000003</v>
      </c>
      <c r="E14">
        <v>19</v>
      </c>
    </row>
    <row r="15" spans="1:5" x14ac:dyDescent="0.35">
      <c r="A15" t="s">
        <v>27</v>
      </c>
      <c r="B15">
        <v>22.8650369</v>
      </c>
      <c r="C15">
        <v>20</v>
      </c>
      <c r="D15">
        <v>0.25</v>
      </c>
      <c r="E15">
        <v>14</v>
      </c>
    </row>
    <row r="16" spans="1:5" x14ac:dyDescent="0.35">
      <c r="A16" t="s">
        <v>23</v>
      </c>
      <c r="B16">
        <v>22.3988786</v>
      </c>
      <c r="C16">
        <v>19</v>
      </c>
      <c r="D16">
        <v>0.3</v>
      </c>
      <c r="E16">
        <v>23</v>
      </c>
    </row>
    <row r="17" spans="1:5" x14ac:dyDescent="0.35">
      <c r="A17" t="s">
        <v>36</v>
      </c>
      <c r="B17">
        <v>21.1354483</v>
      </c>
      <c r="C17">
        <v>18</v>
      </c>
      <c r="D17">
        <v>0.31</v>
      </c>
      <c r="E17">
        <v>25</v>
      </c>
    </row>
    <row r="18" spans="1:5" x14ac:dyDescent="0.35">
      <c r="A18" t="s">
        <v>12</v>
      </c>
      <c r="B18">
        <v>19.484858899999999</v>
      </c>
      <c r="C18">
        <v>17</v>
      </c>
      <c r="D18">
        <v>0.26</v>
      </c>
      <c r="E18">
        <v>16</v>
      </c>
    </row>
    <row r="19" spans="1:5" x14ac:dyDescent="0.35">
      <c r="A19" t="s">
        <v>10</v>
      </c>
      <c r="B19">
        <v>19.297734299999998</v>
      </c>
      <c r="C19">
        <v>16</v>
      </c>
      <c r="D19">
        <v>0.28999999999999998</v>
      </c>
      <c r="E19">
        <v>22</v>
      </c>
    </row>
    <row r="20" spans="1:5" x14ac:dyDescent="0.35">
      <c r="A20" t="s">
        <v>33</v>
      </c>
      <c r="B20">
        <v>17.750903999999998</v>
      </c>
      <c r="C20">
        <v>15</v>
      </c>
      <c r="D20">
        <v>0.22</v>
      </c>
      <c r="E20">
        <v>9</v>
      </c>
    </row>
    <row r="21" spans="1:5" x14ac:dyDescent="0.35">
      <c r="A21" t="s">
        <v>5</v>
      </c>
      <c r="B21">
        <v>13.447699399999999</v>
      </c>
      <c r="C21">
        <v>14</v>
      </c>
      <c r="D21">
        <v>0.33</v>
      </c>
      <c r="E21">
        <v>28</v>
      </c>
    </row>
    <row r="22" spans="1:5" x14ac:dyDescent="0.35">
      <c r="A22" t="s">
        <v>25</v>
      </c>
      <c r="B22">
        <v>11.317265300000001</v>
      </c>
      <c r="C22">
        <v>13</v>
      </c>
      <c r="D22">
        <v>0.2</v>
      </c>
      <c r="E22">
        <v>8</v>
      </c>
    </row>
    <row r="23" spans="1:5" x14ac:dyDescent="0.35">
      <c r="A23" t="s">
        <v>11</v>
      </c>
      <c r="B23">
        <v>10.233878900000001</v>
      </c>
      <c r="C23">
        <v>12</v>
      </c>
      <c r="D23">
        <v>0.27</v>
      </c>
      <c r="E23">
        <v>18</v>
      </c>
    </row>
    <row r="24" spans="1:5" x14ac:dyDescent="0.35">
      <c r="A24" t="s">
        <v>19</v>
      </c>
      <c r="B24">
        <v>6.6326864000000096</v>
      </c>
      <c r="C24">
        <v>11</v>
      </c>
      <c r="D24">
        <v>0.25</v>
      </c>
      <c r="E24">
        <v>14</v>
      </c>
    </row>
    <row r="25" spans="1:5" x14ac:dyDescent="0.35">
      <c r="A25" t="s">
        <v>9</v>
      </c>
      <c r="B25">
        <v>5.8106812999999997</v>
      </c>
      <c r="C25">
        <v>10</v>
      </c>
      <c r="D25">
        <v>0.22</v>
      </c>
      <c r="E25">
        <v>9</v>
      </c>
    </row>
    <row r="26" spans="1:5" x14ac:dyDescent="0.35">
      <c r="A26" t="s">
        <v>32</v>
      </c>
      <c r="B26">
        <v>5.3061300000000502</v>
      </c>
      <c r="C26">
        <v>9</v>
      </c>
      <c r="D26">
        <v>0.28000000000000003</v>
      </c>
      <c r="E26">
        <v>19</v>
      </c>
    </row>
    <row r="27" spans="1:5" x14ac:dyDescent="0.35">
      <c r="A27" t="s">
        <v>15</v>
      </c>
      <c r="B27">
        <v>4.1753707999999996</v>
      </c>
      <c r="C27">
        <v>8</v>
      </c>
      <c r="D27">
        <v>0.34</v>
      </c>
      <c r="E27">
        <v>29</v>
      </c>
    </row>
    <row r="28" spans="1:5" x14ac:dyDescent="0.35">
      <c r="A28" t="s">
        <v>18</v>
      </c>
      <c r="B28">
        <v>2.62344419999999</v>
      </c>
      <c r="C28">
        <v>7</v>
      </c>
      <c r="D28">
        <v>0.22</v>
      </c>
      <c r="E28">
        <v>9</v>
      </c>
    </row>
    <row r="29" spans="1:5" x14ac:dyDescent="0.35">
      <c r="A29" t="s">
        <v>6</v>
      </c>
      <c r="B29">
        <v>-4.0696605999999598</v>
      </c>
      <c r="C29">
        <v>6</v>
      </c>
      <c r="D29">
        <v>0.15</v>
      </c>
      <c r="E29">
        <v>1</v>
      </c>
    </row>
    <row r="30" spans="1:5" x14ac:dyDescent="0.35">
      <c r="A30" t="s">
        <v>30</v>
      </c>
      <c r="B30">
        <v>-4.35533320000002</v>
      </c>
      <c r="C30">
        <v>5</v>
      </c>
      <c r="D30">
        <v>0.16</v>
      </c>
      <c r="E30">
        <v>3</v>
      </c>
    </row>
    <row r="31" spans="1:5" x14ac:dyDescent="0.35">
      <c r="A31" t="s">
        <v>3</v>
      </c>
      <c r="B31">
        <v>-5.0150846999999903</v>
      </c>
      <c r="C31">
        <v>4</v>
      </c>
      <c r="D31">
        <v>0.23</v>
      </c>
      <c r="E31">
        <v>12</v>
      </c>
    </row>
    <row r="32" spans="1:5" x14ac:dyDescent="0.35">
      <c r="A32" t="s">
        <v>39</v>
      </c>
      <c r="B32">
        <v>-5.2468720999999601</v>
      </c>
      <c r="C32">
        <v>3</v>
      </c>
      <c r="D32">
        <v>0.18</v>
      </c>
      <c r="E32">
        <v>7</v>
      </c>
    </row>
    <row r="33" spans="1:5" x14ac:dyDescent="0.35">
      <c r="A33" t="s">
        <v>38</v>
      </c>
      <c r="B33">
        <v>-11.1002784999999</v>
      </c>
      <c r="C33">
        <v>2</v>
      </c>
      <c r="D33">
        <v>0.15</v>
      </c>
      <c r="E33">
        <v>1</v>
      </c>
    </row>
    <row r="34" spans="1:5" x14ac:dyDescent="0.35">
      <c r="A34" t="s">
        <v>16</v>
      </c>
      <c r="B34">
        <v>-18.808964100000001</v>
      </c>
      <c r="C34">
        <v>1</v>
      </c>
      <c r="D34">
        <v>0.23</v>
      </c>
      <c r="E34">
        <v>12</v>
      </c>
    </row>
    <row r="36" spans="1:5" x14ac:dyDescent="0.35">
      <c r="C36" s="1" t="s">
        <v>55</v>
      </c>
      <c r="D36" s="1">
        <f>MEDIAN(D2:D34)</f>
        <v>0.26</v>
      </c>
    </row>
  </sheetData>
  <autoFilter ref="A1:E34">
    <sortState ref="A2:E34">
      <sortCondition descending="1" ref="C1:C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boroughs_change</vt:lpstr>
      <vt:lpstr>Correlations</vt:lpstr>
      <vt:lpstr>SortPoverty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Alnak</dc:creator>
  <cp:lastModifiedBy>Adam Alnak</cp:lastModifiedBy>
  <dcterms:created xsi:type="dcterms:W3CDTF">2019-02-11T19:08:08Z</dcterms:created>
  <dcterms:modified xsi:type="dcterms:W3CDTF">2019-02-12T01:39:32Z</dcterms:modified>
</cp:coreProperties>
</file>