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ly\Downloads\"/>
    </mc:Choice>
  </mc:AlternateContent>
  <xr:revisionPtr revIDLastSave="0" documentId="13_ncr:1_{043120FB-CDD9-4082-9DA0-AD151B01C0A8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CLIENTE" sheetId="6" r:id="rId1"/>
    <sheet name="LOTE" sheetId="7" r:id="rId2"/>
    <sheet name="EMPLEADOS" sheetId="8" r:id="rId3"/>
    <sheet name="factura" sheetId="9" r:id="rId4"/>
    <sheet name="Sin Normalizar" sheetId="1" r:id="rId5"/>
    <sheet name="1FN" sheetId="2" r:id="rId6"/>
    <sheet name="2FN" sheetId="3" r:id="rId7"/>
    <sheet name="3FN" sheetId="4" r:id="rId8"/>
    <sheet name="Diseño_BD" sheetId="5" r:id="rId9"/>
  </sheets>
  <definedNames>
    <definedName name="cliente">CLIENTE!$1:$1048576</definedName>
    <definedName name="empleado">EMPLEADOS!$1:$1048576</definedName>
    <definedName name="lote">LOTE!$1:$1048576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2" l="1"/>
  <c r="R6" i="2"/>
  <c r="S6" i="2" s="1"/>
  <c r="Q7" i="2"/>
  <c r="R7" i="2" s="1"/>
  <c r="S7" i="2" s="1"/>
  <c r="Q5" i="2"/>
  <c r="Q4" i="2"/>
  <c r="Q3" i="2"/>
  <c r="Q2" i="2"/>
  <c r="N6" i="1"/>
  <c r="O5" i="1" s="1"/>
  <c r="P5" i="1" s="1"/>
  <c r="N5" i="1"/>
  <c r="N4" i="1"/>
  <c r="N3" i="1"/>
  <c r="N2" i="1"/>
  <c r="F19" i="9"/>
  <c r="E19" i="9"/>
  <c r="F10" i="9"/>
  <c r="F6" i="9"/>
  <c r="F16" i="9" s="1"/>
  <c r="F17" i="9" s="1"/>
  <c r="E10" i="9"/>
  <c r="E9" i="9"/>
  <c r="F9" i="9" s="1"/>
  <c r="E8" i="9"/>
  <c r="F8" i="9" s="1"/>
  <c r="E7" i="9"/>
  <c r="F7" i="9" s="1"/>
  <c r="E6" i="9"/>
  <c r="D10" i="9"/>
  <c r="D9" i="9"/>
  <c r="D8" i="9"/>
  <c r="F1" i="9"/>
  <c r="D7" i="9"/>
  <c r="D6" i="9"/>
  <c r="E4" i="9"/>
  <c r="B4" i="9"/>
  <c r="B3" i="9"/>
  <c r="B2" i="9"/>
  <c r="E20" i="7"/>
  <c r="E19" i="7"/>
  <c r="E18" i="7"/>
  <c r="E17" i="7"/>
  <c r="E16" i="7"/>
  <c r="E7" i="7"/>
  <c r="E6" i="7"/>
  <c r="E5" i="7"/>
  <c r="E4" i="7"/>
  <c r="E3" i="7"/>
  <c r="E2" i="7"/>
  <c r="F18" i="9" l="1"/>
  <c r="O4" i="1"/>
  <c r="P4" i="1" s="1"/>
  <c r="O2" i="1"/>
  <c r="P2" i="1" s="1"/>
  <c r="R2" i="2"/>
  <c r="S2" i="2" s="1"/>
  <c r="R5" i="2"/>
  <c r="S5" i="2" s="1"/>
  <c r="O3" i="1"/>
  <c r="P3" i="1" s="1"/>
  <c r="O6" i="1"/>
  <c r="P6" i="1" s="1"/>
  <c r="Q6" i="1" s="1"/>
  <c r="Q3" i="1" l="1"/>
  <c r="R4" i="2"/>
  <c r="Q5" i="1"/>
  <c r="Q4" i="1"/>
  <c r="Q2" i="1"/>
  <c r="S4" i="2" l="1"/>
  <c r="R3" i="2" s="1"/>
  <c r="S3" i="2" s="1"/>
  <c r="T2" i="2" s="1"/>
  <c r="T6" i="2"/>
  <c r="T7" i="2"/>
  <c r="T5" i="2"/>
  <c r="T3" i="2"/>
  <c r="T4" i="2"/>
</calcChain>
</file>

<file path=xl/sharedStrings.xml><?xml version="1.0" encoding="utf-8"?>
<sst xmlns="http://schemas.openxmlformats.org/spreadsheetml/2006/main" count="617" uniqueCount="287">
  <si>
    <t>Email</t>
  </si>
  <si>
    <t>Fecha</t>
  </si>
  <si>
    <t>Cantidad</t>
  </si>
  <si>
    <t>SubTotal</t>
  </si>
  <si>
    <t>Mascotas</t>
  </si>
  <si>
    <t>Caracteristicas</t>
  </si>
  <si>
    <t>Rayo/Angora/Gato</t>
  </si>
  <si>
    <t>Peligro/Angora/Gato</t>
  </si>
  <si>
    <t>Minina/Persa/Gato</t>
  </si>
  <si>
    <t>Pecas/Criollo/Perro</t>
  </si>
  <si>
    <t>Hans/Pato Peruano/Pato</t>
  </si>
  <si>
    <t>Hembra</t>
  </si>
  <si>
    <t xml:space="preserve">Andres </t>
  </si>
  <si>
    <t>Rayo</t>
  </si>
  <si>
    <t>Angora</t>
  </si>
  <si>
    <t>Gato</t>
  </si>
  <si>
    <t>Perro</t>
  </si>
  <si>
    <t>Pato</t>
  </si>
  <si>
    <t>Peligro</t>
  </si>
  <si>
    <t>Minina</t>
  </si>
  <si>
    <t>Persa</t>
  </si>
  <si>
    <t>Pecas</t>
  </si>
  <si>
    <t>Criollo</t>
  </si>
  <si>
    <t>Hans</t>
  </si>
  <si>
    <t>Macho</t>
  </si>
  <si>
    <t>3 meses</t>
  </si>
  <si>
    <t>1 año</t>
  </si>
  <si>
    <t>5 años</t>
  </si>
  <si>
    <t>2 años</t>
  </si>
  <si>
    <t>Cliente</t>
  </si>
  <si>
    <t>N</t>
  </si>
  <si>
    <t>ID</t>
  </si>
  <si>
    <t>NOMBRES</t>
  </si>
  <si>
    <t>APELLIDOS</t>
  </si>
  <si>
    <t>TELEFONO</t>
  </si>
  <si>
    <t>DIRECCION</t>
  </si>
  <si>
    <t>EMAIL</t>
  </si>
  <si>
    <t>Andres Felipe</t>
  </si>
  <si>
    <t>Orjuela Arias</t>
  </si>
  <si>
    <t>Cll 95 Sur #5G 12 Este</t>
  </si>
  <si>
    <t>aforjuela11@misena.edu.co</t>
  </si>
  <si>
    <t>Samuel Esteban</t>
  </si>
  <si>
    <t>Castaño Gonzalez</t>
  </si>
  <si>
    <t>Cll 152A 99-60</t>
  </si>
  <si>
    <t xml:space="preserve">samicasta11@gmail </t>
  </si>
  <si>
    <t>andres felipe</t>
  </si>
  <si>
    <t>monroy moreno</t>
  </si>
  <si>
    <t>dg 74 sur #78i39</t>
  </si>
  <si>
    <t>afmonroy34@misena.edu.co</t>
  </si>
  <si>
    <t xml:space="preserve">Juan David </t>
  </si>
  <si>
    <t>Camargo Useche</t>
  </si>
  <si>
    <t xml:space="preserve"> Cll 4A #93 sur 34 </t>
  </si>
  <si>
    <t>jdcamargo853@misena.edu.co</t>
  </si>
  <si>
    <t>Heelen Lizeth</t>
  </si>
  <si>
    <t xml:space="preserve">Cano Moreno </t>
  </si>
  <si>
    <t xml:space="preserve">Cll 78 #78-71 sur </t>
  </si>
  <si>
    <t>hlcano76@misena.edu.co</t>
  </si>
  <si>
    <t>Maria Paula</t>
  </si>
  <si>
    <t xml:space="preserve">Patiño Aparicio </t>
  </si>
  <si>
    <t xml:space="preserve">calle 130 d bis # 99 - 27 </t>
  </si>
  <si>
    <t xml:space="preserve">mapu302929@gmail.com </t>
  </si>
  <si>
    <t xml:space="preserve">José Manuel </t>
  </si>
  <si>
    <t xml:space="preserve">Posada Restrepo </t>
  </si>
  <si>
    <t xml:space="preserve">calle 6a #94a 25 </t>
  </si>
  <si>
    <t>josemanuelposada14@gmail.com</t>
  </si>
  <si>
    <t>Yasmin Lucia</t>
  </si>
  <si>
    <t>Moreno Suarez</t>
  </si>
  <si>
    <t xml:space="preserve"> Cll 104 #5-62 Sur</t>
  </si>
  <si>
    <t>ylmoreno243@misena.edu.co</t>
  </si>
  <si>
    <t xml:space="preserve">Camilo Andres </t>
  </si>
  <si>
    <t xml:space="preserve">Osorio colmenares </t>
  </si>
  <si>
    <t>Cll130#94-08</t>
  </si>
  <si>
    <t>Camiloandresosoriocolmenares@gmail.com</t>
  </si>
  <si>
    <t>Paula Alejandra</t>
  </si>
  <si>
    <t xml:space="preserve">Cuéllar Rodríguez </t>
  </si>
  <si>
    <t xml:space="preserve">Carrera 18 G# 15 35 </t>
  </si>
  <si>
    <t>pacuellar06@misena.edu.co</t>
  </si>
  <si>
    <t>identificacion</t>
  </si>
  <si>
    <t>fecha y hora</t>
  </si>
  <si>
    <t>cliente</t>
  </si>
  <si>
    <t>telefono</t>
  </si>
  <si>
    <t>email</t>
  </si>
  <si>
    <t>item</t>
  </si>
  <si>
    <t>cantidad</t>
  </si>
  <si>
    <t>descripcion</t>
  </si>
  <si>
    <t>valor unitario</t>
  </si>
  <si>
    <t>valor total</t>
  </si>
  <si>
    <t>subtotal</t>
  </si>
  <si>
    <t>total cotizacion</t>
  </si>
  <si>
    <t>empleado</t>
  </si>
  <si>
    <t>documento</t>
  </si>
  <si>
    <t>cc-1013576811</t>
  </si>
  <si>
    <t>ti-1001096125</t>
  </si>
  <si>
    <t>ce-1012316243</t>
  </si>
  <si>
    <t>cc-1016942358</t>
  </si>
  <si>
    <t>ti-1034656167</t>
  </si>
  <si>
    <t>cc-1192831945</t>
  </si>
  <si>
    <t>cc-1016943117</t>
  </si>
  <si>
    <t>cc-1010051342</t>
  </si>
  <si>
    <t>cc-1006051207</t>
  </si>
  <si>
    <t>cc-1014176160</t>
  </si>
  <si>
    <t xml:space="preserve">Cotización </t>
  </si>
  <si>
    <t>Item</t>
  </si>
  <si>
    <t>CÓDIGO lote</t>
  </si>
  <si>
    <t>PRODUCTO</t>
  </si>
  <si>
    <t>VALOR UNITARIO</t>
  </si>
  <si>
    <t>fecha de expedicion</t>
  </si>
  <si>
    <t>fecha de vencimiento</t>
  </si>
  <si>
    <t>mirringo adulto</t>
  </si>
  <si>
    <t>mirringo cachorro</t>
  </si>
  <si>
    <t>cat chowadulto</t>
  </si>
  <si>
    <t>1 kg</t>
  </si>
  <si>
    <t>arena de gatos</t>
  </si>
  <si>
    <t>shampoo</t>
  </si>
  <si>
    <t>1(250mL)</t>
  </si>
  <si>
    <t>correa para pasear</t>
  </si>
  <si>
    <t>placa</t>
  </si>
  <si>
    <t>casa</t>
  </si>
  <si>
    <t>bebederos</t>
  </si>
  <si>
    <t>pelotas de goma</t>
  </si>
  <si>
    <t>pelotas de estambre</t>
  </si>
  <si>
    <t>desparacitante</t>
  </si>
  <si>
    <t>purgante</t>
  </si>
  <si>
    <t>suero e hidratante</t>
  </si>
  <si>
    <t>pasta para la infeccion</t>
  </si>
  <si>
    <t>pasta para el mareo</t>
  </si>
  <si>
    <t>salario</t>
  </si>
  <si>
    <t>cotizacion N°0001</t>
  </si>
  <si>
    <t>dirreccion</t>
  </si>
  <si>
    <t>cod_producto</t>
  </si>
  <si>
    <t>valor letra</t>
  </si>
  <si>
    <t>iva 19%</t>
  </si>
  <si>
    <t>TI-1001096125</t>
  </si>
  <si>
    <t>TI-1034656167</t>
  </si>
  <si>
    <t>COD_LOTE001</t>
  </si>
  <si>
    <t>COD_LOTE002</t>
  </si>
  <si>
    <t>COD_LOTE003</t>
  </si>
  <si>
    <t>COD_LOTE004</t>
  </si>
  <si>
    <t>COD_LOTE005</t>
  </si>
  <si>
    <t>COD_LOTE006</t>
  </si>
  <si>
    <t>COD_LOTE007</t>
  </si>
  <si>
    <t>COD_LOTE008</t>
  </si>
  <si>
    <t>COD_LOTE009</t>
  </si>
  <si>
    <t>COD_LOTE010</t>
  </si>
  <si>
    <t>COD_LOTE011</t>
  </si>
  <si>
    <t>COD_LOTE012</t>
  </si>
  <si>
    <t>COD_LOTE013</t>
  </si>
  <si>
    <t>COD_LOTE014</t>
  </si>
  <si>
    <t>COD_LOTE015</t>
  </si>
  <si>
    <t>COD_LOTE016</t>
  </si>
  <si>
    <t>COD_LOTE017</t>
  </si>
  <si>
    <t>COD_LOTE018</t>
  </si>
  <si>
    <t>COD_LOTE019</t>
  </si>
  <si>
    <t>cat chowcachorro</t>
  </si>
  <si>
    <t xml:space="preserve">Identificación </t>
  </si>
  <si>
    <t xml:space="preserve">Dirección </t>
  </si>
  <si>
    <t>Teléfono</t>
  </si>
  <si>
    <t>Cod-Producto</t>
  </si>
  <si>
    <t xml:space="preserve">Descripción </t>
  </si>
  <si>
    <t>Valor Unitario</t>
  </si>
  <si>
    <t>Valor Total</t>
  </si>
  <si>
    <t xml:space="preserve">IVA </t>
  </si>
  <si>
    <t xml:space="preserve">Total Cotización </t>
  </si>
  <si>
    <t>Vendedor</t>
  </si>
  <si>
    <t>Andres Felipe Orjuela</t>
  </si>
  <si>
    <t xml:space="preserve">Cll 95 Sur #5G 12 Este  </t>
  </si>
  <si>
    <t>PRO001</t>
  </si>
  <si>
    <t>1016841206-Maria Paula Gomez Marin</t>
  </si>
  <si>
    <t>Samuel Esteban Castaño Gonzales</t>
  </si>
  <si>
    <t>samicasta11@gmail.com</t>
  </si>
  <si>
    <t>PRO002</t>
  </si>
  <si>
    <t xml:space="preserve">1003275748-Jhojan Alexander Perez </t>
  </si>
  <si>
    <t>Andres Felipe Monroy Moreno</t>
  </si>
  <si>
    <t xml:space="preserve">dg 74 Sur #78 i 39 </t>
  </si>
  <si>
    <t>PRO003</t>
  </si>
  <si>
    <t>1011153857-Mauricio Castañeda</t>
  </si>
  <si>
    <t>Juan David Camargo Useche</t>
  </si>
  <si>
    <t>Cll 4 A #93 Sur 34</t>
  </si>
  <si>
    <t>PRO004</t>
  </si>
  <si>
    <t>1026238784-Danna Alejandra Moreno Vargas</t>
  </si>
  <si>
    <t>Maria Paula Patiño Aparicio</t>
  </si>
  <si>
    <t>calle 130 d bis # 99 - 27</t>
  </si>
  <si>
    <t>mapu302929@gmail.com</t>
  </si>
  <si>
    <t>PRO005</t>
  </si>
  <si>
    <t xml:space="preserve">1011752470-Karen Paola Muñoz </t>
  </si>
  <si>
    <t>Cod-lote</t>
  </si>
  <si>
    <t>Macho/3 meses</t>
  </si>
  <si>
    <t>Hembra/1 año</t>
  </si>
  <si>
    <t>Hembra/5 años</t>
  </si>
  <si>
    <t>Macho/2 años</t>
  </si>
  <si>
    <t>t_documento</t>
  </si>
  <si>
    <t>cc</t>
  </si>
  <si>
    <t>ti</t>
  </si>
  <si>
    <t>ce</t>
  </si>
  <si>
    <t>p_nombre</t>
  </si>
  <si>
    <t>s_nombre</t>
  </si>
  <si>
    <t>p_apellido</t>
  </si>
  <si>
    <t>s_apellido</t>
  </si>
  <si>
    <t>Andres</t>
  </si>
  <si>
    <t>Felipe</t>
  </si>
  <si>
    <t>Orjuela</t>
  </si>
  <si>
    <t>Samuel</t>
  </si>
  <si>
    <t>Esteban</t>
  </si>
  <si>
    <t>Castaño</t>
  </si>
  <si>
    <t>Gonzales</t>
  </si>
  <si>
    <t>Monroy</t>
  </si>
  <si>
    <t>Moreno</t>
  </si>
  <si>
    <t>Juan</t>
  </si>
  <si>
    <t>David</t>
  </si>
  <si>
    <t>Camargo</t>
  </si>
  <si>
    <t>Useche</t>
  </si>
  <si>
    <t>Maria</t>
  </si>
  <si>
    <t>Paula</t>
  </si>
  <si>
    <t>Patiño</t>
  </si>
  <si>
    <t>Aparicio</t>
  </si>
  <si>
    <t>t_doc</t>
  </si>
  <si>
    <t>José</t>
  </si>
  <si>
    <t>Yasmin</t>
  </si>
  <si>
    <t>Camilo</t>
  </si>
  <si>
    <t xml:space="preserve">Manuel </t>
  </si>
  <si>
    <t>Lucia</t>
  </si>
  <si>
    <t>Alejandra</t>
  </si>
  <si>
    <t>Posada</t>
  </si>
  <si>
    <t>Osorio</t>
  </si>
  <si>
    <t>Cuéllar</t>
  </si>
  <si>
    <t xml:space="preserve">Aparicio </t>
  </si>
  <si>
    <t xml:space="preserve">Restrepo </t>
  </si>
  <si>
    <t>Suarez</t>
  </si>
  <si>
    <t xml:space="preserve">colmenares </t>
  </si>
  <si>
    <t xml:space="preserve">Rodríguez </t>
  </si>
  <si>
    <t>N_Mascotas</t>
  </si>
  <si>
    <t>calle 130 d bis # 99 - 26</t>
  </si>
  <si>
    <t>Peruano</t>
  </si>
  <si>
    <t>t_mascota</t>
  </si>
  <si>
    <t>raza</t>
  </si>
  <si>
    <t>pato</t>
  </si>
  <si>
    <t>genero</t>
  </si>
  <si>
    <t>edad</t>
  </si>
  <si>
    <t xml:space="preserve">N°_Identificación </t>
  </si>
  <si>
    <t>Estado</t>
  </si>
  <si>
    <t>Rol</t>
  </si>
  <si>
    <t>Activo</t>
  </si>
  <si>
    <t>Empleado</t>
  </si>
  <si>
    <t>USUARIO</t>
  </si>
  <si>
    <t>P-Nombre</t>
  </si>
  <si>
    <t>S-Nombre</t>
  </si>
  <si>
    <t>P-Apellido</t>
  </si>
  <si>
    <t>S-Apellido</t>
  </si>
  <si>
    <t xml:space="preserve">Id_Cotización </t>
  </si>
  <si>
    <t>COTIZACIÓN</t>
  </si>
  <si>
    <t>Cod_Lote</t>
  </si>
  <si>
    <t>Lote</t>
  </si>
  <si>
    <t>L-1</t>
  </si>
  <si>
    <t>L-2</t>
  </si>
  <si>
    <t>L-3</t>
  </si>
  <si>
    <t>L-4</t>
  </si>
  <si>
    <t>L-5</t>
  </si>
  <si>
    <t>L-6</t>
  </si>
  <si>
    <t>L-7</t>
  </si>
  <si>
    <t>LOTE</t>
  </si>
  <si>
    <t>PRO006</t>
  </si>
  <si>
    <t>PRO007</t>
  </si>
  <si>
    <t xml:space="preserve">T_Doc </t>
  </si>
  <si>
    <t>Desc_T-doc</t>
  </si>
  <si>
    <t>TI</t>
  </si>
  <si>
    <t>Tarjeta de identidad</t>
  </si>
  <si>
    <t>CC</t>
  </si>
  <si>
    <t>Cédula de Ciudadania</t>
  </si>
  <si>
    <t>CE</t>
  </si>
  <si>
    <t xml:space="preserve">Cédula de Extranjería </t>
  </si>
  <si>
    <t>TIPO_DOCUMENTO</t>
  </si>
  <si>
    <t>Cod_rol</t>
  </si>
  <si>
    <t>r_1</t>
  </si>
  <si>
    <t>Administrador</t>
  </si>
  <si>
    <t>r_2</t>
  </si>
  <si>
    <t>r_3</t>
  </si>
  <si>
    <t>Usuario</t>
  </si>
  <si>
    <t>ROL</t>
  </si>
  <si>
    <t>N_mascota</t>
  </si>
  <si>
    <t>mascota</t>
  </si>
  <si>
    <t>PRODUCTO-LOTE</t>
  </si>
  <si>
    <t>USUARIO-PRODUCTO</t>
  </si>
  <si>
    <t xml:space="preserve">USUARIO-COTIZACIÓN </t>
  </si>
  <si>
    <t>USUARIO-TIPO_DOCUMENTO</t>
  </si>
  <si>
    <t>USUARIO-ROL</t>
  </si>
  <si>
    <t>usuario-mascota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</si>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</sst>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* #,##0.000_-;\-&quot;$&quot;* #,##0.000_-;_-&quot;$&quot;* &quot;-&quot;???_-;_-@_-"/>
    <numFmt numFmtId="165" formatCode="0000"/>
    <numFmt numFmtId="166" formatCode="_-&quot;$&quot;\ * #,##0.000_-;\-&quot;$&quot;\ * #,##0.000_-;_-&quot;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rgb="FFA4C2F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A4C2F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3F3F3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22" fontId="0" fillId="0" borderId="2" xfId="0" applyNumberFormat="1" applyBorder="1"/>
    <xf numFmtId="164" fontId="0" fillId="0" borderId="2" xfId="0" applyNumberFormat="1" applyBorder="1"/>
    <xf numFmtId="0" fontId="0" fillId="5" borderId="2" xfId="0" applyFill="1" applyBorder="1"/>
    <xf numFmtId="0" fontId="7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6" borderId="4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6" fillId="7" borderId="4" xfId="0" applyFont="1" applyFill="1" applyBorder="1" applyAlignment="1"/>
    <xf numFmtId="0" fontId="5" fillId="7" borderId="4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left"/>
    </xf>
    <xf numFmtId="0" fontId="6" fillId="7" borderId="5" xfId="0" applyFont="1" applyFill="1" applyBorder="1" applyAlignment="1">
      <alignment horizontal="left"/>
    </xf>
    <xf numFmtId="0" fontId="6" fillId="7" borderId="4" xfId="0" applyFont="1" applyFill="1" applyBorder="1"/>
    <xf numFmtId="0" fontId="6" fillId="7" borderId="5" xfId="0" applyFont="1" applyFill="1" applyBorder="1"/>
    <xf numFmtId="0" fontId="5" fillId="7" borderId="4" xfId="0" applyFont="1" applyFill="1" applyBorder="1"/>
    <xf numFmtId="0" fontId="0" fillId="8" borderId="2" xfId="0" applyFill="1" applyBorder="1"/>
    <xf numFmtId="0" fontId="0" fillId="9" borderId="2" xfId="0" applyFill="1" applyBorder="1"/>
    <xf numFmtId="166" fontId="0" fillId="9" borderId="2" xfId="2" applyNumberFormat="1" applyFont="1" applyFill="1" applyBorder="1"/>
    <xf numFmtId="22" fontId="0" fillId="9" borderId="2" xfId="0" applyNumberFormat="1" applyFill="1" applyBorder="1"/>
    <xf numFmtId="0" fontId="0" fillId="9" borderId="2" xfId="0" applyNumberForma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  <xf numFmtId="0" fontId="4" fillId="10" borderId="5" xfId="0" applyFont="1" applyFill="1" applyBorder="1" applyAlignment="1">
      <alignment horizontal="left"/>
    </xf>
    <xf numFmtId="0" fontId="8" fillId="10" borderId="2" xfId="0" applyFont="1" applyFill="1" applyBorder="1" applyAlignment="1">
      <alignment horizontal="left"/>
    </xf>
    <xf numFmtId="0" fontId="6" fillId="11" borderId="4" xfId="0" applyFont="1" applyFill="1" applyBorder="1"/>
    <xf numFmtId="0" fontId="5" fillId="11" borderId="4" xfId="0" applyFont="1" applyFill="1" applyBorder="1"/>
    <xf numFmtId="0" fontId="6" fillId="11" borderId="5" xfId="0" applyFont="1" applyFill="1" applyBorder="1"/>
    <xf numFmtId="164" fontId="0" fillId="11" borderId="2" xfId="0" applyNumberFormat="1" applyFill="1" applyBorder="1"/>
    <xf numFmtId="0" fontId="5" fillId="11" borderId="5" xfId="0" applyFont="1" applyFill="1" applyBorder="1"/>
    <xf numFmtId="0" fontId="9" fillId="7" borderId="4" xfId="0" applyFont="1" applyFill="1" applyBorder="1" applyAlignment="1">
      <alignment horizontal="right"/>
    </xf>
    <xf numFmtId="0" fontId="10" fillId="7" borderId="4" xfId="0" applyFont="1" applyFill="1" applyBorder="1" applyAlignment="1">
      <alignment horizontal="right"/>
    </xf>
    <xf numFmtId="0" fontId="10" fillId="7" borderId="4" xfId="0" applyFont="1" applyFill="1" applyBorder="1"/>
    <xf numFmtId="0" fontId="0" fillId="12" borderId="2" xfId="0" applyFill="1" applyBorder="1"/>
    <xf numFmtId="164" fontId="0" fillId="5" borderId="2" xfId="0" applyNumberFormat="1" applyFill="1" applyBorder="1"/>
    <xf numFmtId="0" fontId="6" fillId="5" borderId="4" xfId="0" applyFont="1" applyFill="1" applyBorder="1"/>
    <xf numFmtId="166" fontId="0" fillId="12" borderId="2" xfId="2" applyNumberFormat="1" applyFont="1" applyFill="1" applyBorder="1"/>
    <xf numFmtId="0" fontId="7" fillId="4" borderId="2" xfId="0" applyFont="1" applyFill="1" applyBorder="1" applyAlignment="1">
      <alignment horizontal="center" vertical="center" wrapText="1"/>
    </xf>
    <xf numFmtId="0" fontId="13" fillId="4" borderId="1" xfId="1" applyFont="1" applyFill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9" fillId="12" borderId="2" xfId="0" applyFont="1" applyFill="1" applyBorder="1" applyAlignment="1">
      <alignment horizontal="right"/>
    </xf>
    <xf numFmtId="0" fontId="7" fillId="12" borderId="2" xfId="0" applyFont="1" applyFill="1" applyBorder="1" applyAlignment="1">
      <alignment horizontal="center" vertical="center"/>
    </xf>
    <xf numFmtId="14" fontId="7" fillId="12" borderId="2" xfId="0" applyNumberFormat="1" applyFont="1" applyFill="1" applyBorder="1" applyAlignment="1">
      <alignment horizontal="center" vertical="center"/>
    </xf>
    <xf numFmtId="165" fontId="7" fillId="12" borderId="2" xfId="0" applyNumberFormat="1" applyFont="1" applyFill="1" applyBorder="1" applyAlignment="1">
      <alignment horizontal="center" vertical="center"/>
    </xf>
    <xf numFmtId="0" fontId="7" fillId="12" borderId="2" xfId="0" applyFont="1" applyFill="1" applyBorder="1"/>
    <xf numFmtId="166" fontId="7" fillId="12" borderId="2" xfId="2" applyNumberFormat="1" applyFont="1" applyFill="1" applyBorder="1"/>
    <xf numFmtId="166" fontId="7" fillId="12" borderId="2" xfId="2" applyNumberFormat="1" applyFont="1" applyFill="1" applyBorder="1" applyAlignment="1">
      <alignment horizontal="center" vertical="center"/>
    </xf>
    <xf numFmtId="164" fontId="7" fillId="12" borderId="2" xfId="0" applyNumberFormat="1" applyFont="1" applyFill="1" applyBorder="1"/>
    <xf numFmtId="0" fontId="13" fillId="12" borderId="1" xfId="1" applyFont="1" applyFill="1" applyAlignment="1">
      <alignment horizontal="center" vertical="center" wrapText="1"/>
    </xf>
    <xf numFmtId="0" fontId="9" fillId="12" borderId="2" xfId="0" applyFont="1" applyFill="1" applyBorder="1"/>
    <xf numFmtId="0" fontId="14" fillId="12" borderId="2" xfId="3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6" fillId="12" borderId="6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13" fillId="9" borderId="1" xfId="1" applyFont="1" applyFill="1" applyAlignment="1">
      <alignment horizontal="center" vertical="center" wrapText="1"/>
    </xf>
    <xf numFmtId="0" fontId="7" fillId="12" borderId="1" xfId="1" applyFont="1" applyFill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top"/>
    </xf>
    <xf numFmtId="0" fontId="0" fillId="7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left" vertical="center"/>
    </xf>
    <xf numFmtId="0" fontId="11" fillId="12" borderId="2" xfId="3" applyFill="1" applyBorder="1" applyAlignment="1">
      <alignment horizontal="left" vertical="center"/>
    </xf>
    <xf numFmtId="0" fontId="9" fillId="7" borderId="2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14" fontId="0" fillId="12" borderId="2" xfId="0" applyNumberFormat="1" applyFill="1" applyBorder="1" applyAlignment="1">
      <alignment horizontal="center" vertical="center"/>
    </xf>
    <xf numFmtId="166" fontId="0" fillId="12" borderId="2" xfId="2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left" vertical="center"/>
    </xf>
    <xf numFmtId="165" fontId="0" fillId="9" borderId="2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2" xfId="0" applyFill="1" applyBorder="1" applyAlignment="1">
      <alignment horizontal="center" vertical="top"/>
    </xf>
    <xf numFmtId="0" fontId="0" fillId="15" borderId="2" xfId="0" applyFill="1" applyBorder="1" applyAlignment="1">
      <alignment horizontal="center" vertical="center"/>
    </xf>
    <xf numFmtId="0" fontId="0" fillId="15" borderId="2" xfId="0" applyFill="1" applyBorder="1"/>
    <xf numFmtId="0" fontId="0" fillId="8" borderId="0" xfId="0" applyFill="1" applyBorder="1" applyAlignment="1">
      <alignment horizontal="center" vertical="center"/>
    </xf>
    <xf numFmtId="0" fontId="0" fillId="8" borderId="0" xfId="0" applyFill="1" applyBorder="1"/>
    <xf numFmtId="0" fontId="7" fillId="8" borderId="1" xfId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top"/>
    </xf>
    <xf numFmtId="0" fontId="0" fillId="8" borderId="2" xfId="0" applyFill="1" applyBorder="1" applyAlignment="1">
      <alignment horizontal="center" vertical="center"/>
    </xf>
    <xf numFmtId="0" fontId="7" fillId="8" borderId="2" xfId="1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/>
    </xf>
    <xf numFmtId="0" fontId="0" fillId="11" borderId="2" xfId="0" applyFill="1" applyBorder="1"/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2" fillId="14" borderId="7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12" fillId="17" borderId="7" xfId="0" applyFont="1" applyFill="1" applyBorder="1" applyAlignment="1">
      <alignment horizontal="center"/>
    </xf>
    <xf numFmtId="0" fontId="12" fillId="17" borderId="7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</cellXfs>
  <cellStyles count="4">
    <cellStyle name="Hipervínculo" xfId="3" builtinId="8"/>
    <cellStyle name="Moneda 2" xfId="2" xr:uid="{6BD3A1E1-9A7C-4423-8415-FB3396B66872}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871538</xdr:colOff>
      <xdr:row>1</xdr:row>
      <xdr:rowOff>73818</xdr:rowOff>
    </xdr:from>
    <xdr:to>
      <xdr:col>3</xdr:col>
      <xdr:colOff>869156</xdr:colOff>
      <xdr:row>1</xdr:row>
      <xdr:rowOff>83344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6497C780-A953-4A8D-9479-969E0B59A630}"/>
            </a:ext>
          </a:extLst>
        </xdr:cNvPr>
        <xdr:cNvCxnSpPr/>
      </xdr:nvCxnSpPr>
      <xdr:spPr>
        <a:xfrm>
          <a:off x="1633538" y="264318"/>
          <a:ext cx="1759743" cy="9526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</xdr:row>
      <xdr:rowOff>119063</xdr:rowOff>
    </xdr:from>
    <xdr:to>
      <xdr:col>4</xdr:col>
      <xdr:colOff>0</xdr:colOff>
      <xdr:row>8</xdr:row>
      <xdr:rowOff>128588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7DB8A75-AF47-4D6F-895D-BE69093C1CA0}"/>
            </a:ext>
          </a:extLst>
        </xdr:cNvPr>
        <xdr:cNvCxnSpPr/>
      </xdr:nvCxnSpPr>
      <xdr:spPr>
        <a:xfrm flipV="1">
          <a:off x="1643063" y="500063"/>
          <a:ext cx="1762125" cy="1152525"/>
        </a:xfrm>
        <a:prstGeom prst="line">
          <a:avLst/>
        </a:prstGeom>
        <a:ln w="28575">
          <a:solidFill>
            <a:sysClr val="windowText" lastClr="000000"/>
          </a:solidFill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750095</xdr:colOff>
      <xdr:row>12</xdr:row>
      <xdr:rowOff>176212</xdr:rowOff>
    </xdr:from>
    <xdr:to>
      <xdr:col>0</xdr:col>
      <xdr:colOff>750095</xdr:colOff>
      <xdr:row>18</xdr:row>
      <xdr:rowOff>176212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AF874C5-B881-44A6-9FC9-F7B51342015C}"/>
            </a:ext>
          </a:extLst>
        </xdr:cNvPr>
        <xdr:cNvCxnSpPr/>
      </xdr:nvCxnSpPr>
      <xdr:spPr>
        <a:xfrm>
          <a:off x="750095" y="2462212"/>
          <a:ext cx="0" cy="114300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</xdr:colOff>
      <xdr:row>0</xdr:row>
      <xdr:rowOff>176214</xdr:rowOff>
    </xdr:from>
    <xdr:to>
      <xdr:col>8</xdr:col>
      <xdr:colOff>11906</xdr:colOff>
      <xdr:row>2</xdr:row>
      <xdr:rowOff>130969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80A3FC31-FC59-4168-AD34-895B7CD65125}"/>
            </a:ext>
          </a:extLst>
        </xdr:cNvPr>
        <xdr:cNvCxnSpPr/>
      </xdr:nvCxnSpPr>
      <xdr:spPr>
        <a:xfrm flipV="1">
          <a:off x="6203156" y="176214"/>
          <a:ext cx="750094" cy="335755"/>
        </a:xfrm>
        <a:prstGeom prst="line">
          <a:avLst/>
        </a:prstGeom>
        <a:ln w="28575">
          <a:solidFill>
            <a:sysClr val="windowText" lastClr="000000"/>
          </a:solidFill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35718</xdr:colOff>
      <xdr:row>0</xdr:row>
      <xdr:rowOff>166687</xdr:rowOff>
    </xdr:from>
    <xdr:to>
      <xdr:col>11</xdr:col>
      <xdr:colOff>0</xdr:colOff>
      <xdr:row>4</xdr:row>
      <xdr:rowOff>19050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9027293C-1C75-46D2-BD46-B76A0F23466B}"/>
            </a:ext>
          </a:extLst>
        </xdr:cNvPr>
        <xdr:cNvCxnSpPr/>
      </xdr:nvCxnSpPr>
      <xdr:spPr>
        <a:xfrm>
          <a:off x="8501062" y="166687"/>
          <a:ext cx="726282" cy="614363"/>
        </a:xfrm>
        <a:prstGeom prst="line">
          <a:avLst/>
        </a:prstGeom>
        <a:ln w="28575">
          <a:solidFill>
            <a:sysClr val="windowText" lastClr="000000"/>
          </a:solidFill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23813</xdr:colOff>
      <xdr:row>4</xdr:row>
      <xdr:rowOff>138113</xdr:rowOff>
    </xdr:from>
    <xdr:to>
      <xdr:col>8</xdr:col>
      <xdr:colOff>23813</xdr:colOff>
      <xdr:row>8</xdr:row>
      <xdr:rowOff>109538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DC2C748F-ECB7-40CA-A4FB-7E62032E7A8F}"/>
            </a:ext>
          </a:extLst>
        </xdr:cNvPr>
        <xdr:cNvCxnSpPr/>
      </xdr:nvCxnSpPr>
      <xdr:spPr>
        <a:xfrm>
          <a:off x="6203157" y="900113"/>
          <a:ext cx="762000" cy="733425"/>
        </a:xfrm>
        <a:prstGeom prst="line">
          <a:avLst/>
        </a:prstGeom>
        <a:ln w="28575">
          <a:solidFill>
            <a:sysClr val="windowText" lastClr="000000"/>
          </a:solidFill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23813</xdr:colOff>
      <xdr:row>8</xdr:row>
      <xdr:rowOff>14288</xdr:rowOff>
    </xdr:from>
    <xdr:to>
      <xdr:col>11</xdr:col>
      <xdr:colOff>42863</xdr:colOff>
      <xdr:row>10</xdr:row>
      <xdr:rowOff>33338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B0633A57-8A5D-49A0-90D4-E342919D7C13}"/>
            </a:ext>
          </a:extLst>
        </xdr:cNvPr>
        <xdr:cNvCxnSpPr/>
      </xdr:nvCxnSpPr>
      <xdr:spPr>
        <a:xfrm>
          <a:off x="8489157" y="1538288"/>
          <a:ext cx="781050" cy="400050"/>
        </a:xfrm>
        <a:prstGeom prst="line">
          <a:avLst/>
        </a:prstGeom>
        <a:ln w="28575">
          <a:solidFill>
            <a:sysClr val="windowText" lastClr="000000"/>
          </a:solidFill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866775</xdr:colOff>
      <xdr:row>6</xdr:row>
      <xdr:rowOff>123825</xdr:rowOff>
    </xdr:from>
    <xdr:to>
      <xdr:col>5</xdr:col>
      <xdr:colOff>0</xdr:colOff>
      <xdr:row>9</xdr:row>
      <xdr:rowOff>23812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F32ED94C-4346-4F19-BC51-E569CD383E8A}"/>
            </a:ext>
          </a:extLst>
        </xdr:cNvPr>
        <xdr:cNvCxnSpPr/>
      </xdr:nvCxnSpPr>
      <xdr:spPr>
        <a:xfrm>
          <a:off x="4271963" y="1266825"/>
          <a:ext cx="14287" cy="471487"/>
        </a:xfrm>
        <a:prstGeom prst="line">
          <a:avLst/>
        </a:prstGeom>
        <a:ln w="28575">
          <a:solidFill>
            <a:sysClr val="windowText" lastClr="000000"/>
          </a:solidFill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fmonroy74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5" Type="http://schemas.openxmlformats.org/officeDocument/2006/relationships/hyperlink" Target="mailto:mapu302929@gmail.com" TargetMode="External"/><Relationship Id="rId4" Type="http://schemas.openxmlformats.org/officeDocument/2006/relationships/hyperlink" Target="mailto:jdcamargo853@misena.edu.c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fmonroy74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mapu302929@gmail.com" TargetMode="External"/><Relationship Id="rId5" Type="http://schemas.openxmlformats.org/officeDocument/2006/relationships/hyperlink" Target="mailto:mapu302929@gmail.com" TargetMode="External"/><Relationship Id="rId4" Type="http://schemas.openxmlformats.org/officeDocument/2006/relationships/hyperlink" Target="mailto:jdcamargo853@misena.edu.c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fmonroy74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mapu302929@gmail.com" TargetMode="External"/><Relationship Id="rId5" Type="http://schemas.openxmlformats.org/officeDocument/2006/relationships/hyperlink" Target="mailto:mapu302929@gmail.com" TargetMode="External"/><Relationship Id="rId4" Type="http://schemas.openxmlformats.org/officeDocument/2006/relationships/hyperlink" Target="mailto:jdcamargo853@misena.edu.co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85A59-395B-47AB-A620-BEBF9A6324C0}">
  <dimension ref="A1:F6"/>
  <sheetViews>
    <sheetView workbookViewId="0">
      <selection activeCell="B10" sqref="B10"/>
    </sheetView>
  </sheetViews>
  <sheetFormatPr baseColWidth="10" defaultRowHeight="15" x14ac:dyDescent="0.25"/>
  <cols>
    <col min="1" max="1" width="14" customWidth="1"/>
    <col min="2" max="2" width="24.5703125" customWidth="1"/>
    <col min="3" max="3" width="23" customWidth="1"/>
    <col min="5" max="5" width="24.5703125" customWidth="1"/>
    <col min="6" max="6" width="34.7109375" customWidth="1"/>
  </cols>
  <sheetData>
    <row r="1" spans="1:6" x14ac:dyDescent="0.25">
      <c r="A1" s="13" t="s">
        <v>31</v>
      </c>
      <c r="B1" s="13" t="s">
        <v>32</v>
      </c>
      <c r="C1" s="13" t="s">
        <v>33</v>
      </c>
      <c r="D1" s="13" t="s">
        <v>34</v>
      </c>
      <c r="E1" s="13" t="s">
        <v>35</v>
      </c>
      <c r="F1" s="14" t="s">
        <v>36</v>
      </c>
    </row>
    <row r="2" spans="1:6" x14ac:dyDescent="0.25">
      <c r="A2" s="35" t="s">
        <v>91</v>
      </c>
      <c r="B2" s="15" t="s">
        <v>37</v>
      </c>
      <c r="C2" s="16" t="s">
        <v>38</v>
      </c>
      <c r="D2" s="17">
        <v>3212151254</v>
      </c>
      <c r="E2" s="17" t="s">
        <v>39</v>
      </c>
      <c r="F2" s="18" t="s">
        <v>40</v>
      </c>
    </row>
    <row r="3" spans="1:6" x14ac:dyDescent="0.25">
      <c r="A3" s="36" t="s">
        <v>132</v>
      </c>
      <c r="B3" s="15" t="s">
        <v>41</v>
      </c>
      <c r="C3" s="19" t="s">
        <v>42</v>
      </c>
      <c r="D3" s="19">
        <v>3012514581</v>
      </c>
      <c r="E3" s="19" t="s">
        <v>43</v>
      </c>
      <c r="F3" s="20" t="s">
        <v>44</v>
      </c>
    </row>
    <row r="4" spans="1:6" x14ac:dyDescent="0.25">
      <c r="A4" s="37" t="s">
        <v>93</v>
      </c>
      <c r="B4" s="15" t="s">
        <v>45</v>
      </c>
      <c r="C4" s="19" t="s">
        <v>46</v>
      </c>
      <c r="D4" s="19">
        <v>3204125846</v>
      </c>
      <c r="E4" s="19" t="s">
        <v>47</v>
      </c>
      <c r="F4" s="20" t="s">
        <v>48</v>
      </c>
    </row>
    <row r="5" spans="1:6" x14ac:dyDescent="0.25">
      <c r="A5" s="37" t="s">
        <v>94</v>
      </c>
      <c r="B5" s="15" t="s">
        <v>49</v>
      </c>
      <c r="C5" s="19" t="s">
        <v>50</v>
      </c>
      <c r="D5" s="19">
        <v>3043385964</v>
      </c>
      <c r="E5" s="21" t="s">
        <v>51</v>
      </c>
      <c r="F5" s="20" t="s">
        <v>52</v>
      </c>
    </row>
    <row r="6" spans="1:6" x14ac:dyDescent="0.25">
      <c r="A6" s="37" t="s">
        <v>133</v>
      </c>
      <c r="B6" s="15" t="s">
        <v>53</v>
      </c>
      <c r="C6" s="19" t="s">
        <v>54</v>
      </c>
      <c r="D6" s="19">
        <v>3153130156</v>
      </c>
      <c r="E6" s="19" t="s">
        <v>55</v>
      </c>
      <c r="F6" s="20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4B04-622F-48B2-B4CE-269567B22A85}">
  <dimension ref="A1:F20"/>
  <sheetViews>
    <sheetView workbookViewId="0">
      <selection activeCell="D2" sqref="D2:D8"/>
    </sheetView>
  </sheetViews>
  <sheetFormatPr baseColWidth="10" defaultRowHeight="15" x14ac:dyDescent="0.25"/>
  <cols>
    <col min="1" max="1" width="16.5703125" customWidth="1"/>
    <col min="2" max="3" width="41.42578125" customWidth="1"/>
    <col min="4" max="4" width="21.7109375" customWidth="1"/>
    <col min="5" max="5" width="17.140625" customWidth="1"/>
    <col min="6" max="6" width="21.140625" customWidth="1"/>
  </cols>
  <sheetData>
    <row r="1" spans="1:6" x14ac:dyDescent="0.25">
      <c r="A1" s="22" t="s">
        <v>103</v>
      </c>
      <c r="B1" s="22" t="s">
        <v>104</v>
      </c>
      <c r="C1" s="22" t="s">
        <v>83</v>
      </c>
      <c r="D1" s="22" t="s">
        <v>105</v>
      </c>
      <c r="E1" s="22" t="s">
        <v>106</v>
      </c>
      <c r="F1" s="22" t="s">
        <v>107</v>
      </c>
    </row>
    <row r="2" spans="1:6" x14ac:dyDescent="0.25">
      <c r="A2" s="23" t="s">
        <v>134</v>
      </c>
      <c r="B2" s="23" t="s">
        <v>108</v>
      </c>
      <c r="C2" s="23" t="s">
        <v>111</v>
      </c>
      <c r="D2" s="24">
        <v>7</v>
      </c>
      <c r="E2" s="25">
        <f ca="1">NOW()</f>
        <v>44375.734341782409</v>
      </c>
      <c r="F2" s="25">
        <v>44673.458333333336</v>
      </c>
    </row>
    <row r="3" spans="1:6" x14ac:dyDescent="0.25">
      <c r="A3" s="23" t="s">
        <v>135</v>
      </c>
      <c r="B3" s="23" t="s">
        <v>109</v>
      </c>
      <c r="C3" s="23" t="s">
        <v>111</v>
      </c>
      <c r="D3" s="24">
        <v>7.3</v>
      </c>
      <c r="E3" s="25">
        <f t="shared" ref="E3:E20" ca="1" si="0">NOW()</f>
        <v>44375.734341782409</v>
      </c>
      <c r="F3" s="25">
        <v>44674.458333333336</v>
      </c>
    </row>
    <row r="4" spans="1:6" x14ac:dyDescent="0.25">
      <c r="A4" s="23" t="s">
        <v>136</v>
      </c>
      <c r="B4" s="23" t="s">
        <v>110</v>
      </c>
      <c r="C4" s="23" t="s">
        <v>111</v>
      </c>
      <c r="D4" s="24">
        <v>8.5</v>
      </c>
      <c r="E4" s="25">
        <f t="shared" ca="1" si="0"/>
        <v>44375.734341782409</v>
      </c>
      <c r="F4" s="25">
        <v>44675.458333333336</v>
      </c>
    </row>
    <row r="5" spans="1:6" x14ac:dyDescent="0.25">
      <c r="A5" s="23" t="s">
        <v>137</v>
      </c>
      <c r="B5" s="23" t="s">
        <v>153</v>
      </c>
      <c r="C5" s="23" t="s">
        <v>111</v>
      </c>
      <c r="D5" s="24">
        <v>9</v>
      </c>
      <c r="E5" s="25">
        <f t="shared" ca="1" si="0"/>
        <v>44375.734341782409</v>
      </c>
      <c r="F5" s="25">
        <v>44676.458333333336</v>
      </c>
    </row>
    <row r="6" spans="1:6" x14ac:dyDescent="0.25">
      <c r="A6" s="23" t="s">
        <v>138</v>
      </c>
      <c r="B6" s="23" t="s">
        <v>112</v>
      </c>
      <c r="C6" s="23" t="s">
        <v>111</v>
      </c>
      <c r="D6" s="24">
        <v>18</v>
      </c>
      <c r="E6" s="25">
        <f t="shared" ca="1" si="0"/>
        <v>44375.734341782409</v>
      </c>
      <c r="F6" s="25">
        <v>44677.458333333336</v>
      </c>
    </row>
    <row r="7" spans="1:6" x14ac:dyDescent="0.25">
      <c r="A7" s="23" t="s">
        <v>139</v>
      </c>
      <c r="B7" s="23" t="s">
        <v>113</v>
      </c>
      <c r="C7" s="23" t="s">
        <v>114</v>
      </c>
      <c r="D7" s="24">
        <v>13</v>
      </c>
      <c r="E7" s="25">
        <f t="shared" ca="1" si="0"/>
        <v>44375.734341782409</v>
      </c>
      <c r="F7" s="25">
        <v>44678.458333333336</v>
      </c>
    </row>
    <row r="8" spans="1:6" x14ac:dyDescent="0.25">
      <c r="A8" s="23" t="s">
        <v>140</v>
      </c>
      <c r="B8" s="23" t="s">
        <v>115</v>
      </c>
      <c r="C8" s="26">
        <v>100</v>
      </c>
      <c r="D8" s="24">
        <v>15</v>
      </c>
      <c r="E8" s="25"/>
      <c r="F8" s="25"/>
    </row>
    <row r="9" spans="1:6" x14ac:dyDescent="0.25">
      <c r="A9" s="23" t="s">
        <v>141</v>
      </c>
      <c r="B9" s="23" t="s">
        <v>116</v>
      </c>
      <c r="C9" s="26">
        <v>55</v>
      </c>
      <c r="D9" s="24">
        <v>10</v>
      </c>
      <c r="E9" s="25"/>
      <c r="F9" s="25"/>
    </row>
    <row r="10" spans="1:6" x14ac:dyDescent="0.25">
      <c r="A10" s="23" t="s">
        <v>142</v>
      </c>
      <c r="B10" s="23" t="s">
        <v>117</v>
      </c>
      <c r="C10" s="26">
        <v>30</v>
      </c>
      <c r="D10" s="24">
        <v>60</v>
      </c>
      <c r="E10" s="25"/>
      <c r="F10" s="25"/>
    </row>
    <row r="11" spans="1:6" x14ac:dyDescent="0.25">
      <c r="A11" s="23" t="s">
        <v>143</v>
      </c>
      <c r="B11" s="23" t="s">
        <v>117</v>
      </c>
      <c r="C11" s="26">
        <v>30</v>
      </c>
      <c r="D11" s="24">
        <v>150</v>
      </c>
      <c r="E11" s="25"/>
      <c r="F11" s="25"/>
    </row>
    <row r="12" spans="1:6" x14ac:dyDescent="0.25">
      <c r="A12" s="23" t="s">
        <v>144</v>
      </c>
      <c r="B12" s="23" t="s">
        <v>118</v>
      </c>
      <c r="C12" s="26">
        <v>10</v>
      </c>
      <c r="D12" s="24">
        <v>5</v>
      </c>
      <c r="E12" s="25"/>
      <c r="F12" s="25"/>
    </row>
    <row r="13" spans="1:6" x14ac:dyDescent="0.25">
      <c r="A13" s="23" t="s">
        <v>145</v>
      </c>
      <c r="B13" s="23" t="s">
        <v>118</v>
      </c>
      <c r="C13" s="26">
        <v>20</v>
      </c>
      <c r="D13" s="24">
        <v>10</v>
      </c>
      <c r="E13" s="25"/>
      <c r="F13" s="25"/>
    </row>
    <row r="14" spans="1:6" x14ac:dyDescent="0.25">
      <c r="A14" s="23" t="s">
        <v>146</v>
      </c>
      <c r="B14" s="23" t="s">
        <v>119</v>
      </c>
      <c r="C14" s="26">
        <v>25</v>
      </c>
      <c r="D14" s="24">
        <v>10</v>
      </c>
      <c r="E14" s="25"/>
      <c r="F14" s="25"/>
    </row>
    <row r="15" spans="1:6" x14ac:dyDescent="0.25">
      <c r="A15" s="23" t="s">
        <v>147</v>
      </c>
      <c r="B15" s="23" t="s">
        <v>120</v>
      </c>
      <c r="C15" s="26">
        <v>25</v>
      </c>
      <c r="D15" s="24">
        <v>7.5</v>
      </c>
      <c r="E15" s="25"/>
      <c r="F15" s="25"/>
    </row>
    <row r="16" spans="1:6" x14ac:dyDescent="0.25">
      <c r="A16" s="23" t="s">
        <v>148</v>
      </c>
      <c r="B16" s="23" t="s">
        <v>121</v>
      </c>
      <c r="C16" s="26">
        <v>38</v>
      </c>
      <c r="D16" s="24">
        <v>15</v>
      </c>
      <c r="E16" s="25">
        <f t="shared" ca="1" si="0"/>
        <v>44375.734341782409</v>
      </c>
      <c r="F16" s="25">
        <v>44687.458333333336</v>
      </c>
    </row>
    <row r="17" spans="1:6" x14ac:dyDescent="0.25">
      <c r="A17" s="23" t="s">
        <v>149</v>
      </c>
      <c r="B17" s="23" t="s">
        <v>122</v>
      </c>
      <c r="C17" s="26">
        <v>35</v>
      </c>
      <c r="D17" s="24">
        <v>9</v>
      </c>
      <c r="E17" s="25">
        <f t="shared" ca="1" si="0"/>
        <v>44375.734341782409</v>
      </c>
      <c r="F17" s="25">
        <v>44688.458333333336</v>
      </c>
    </row>
    <row r="18" spans="1:6" x14ac:dyDescent="0.25">
      <c r="A18" s="23" t="s">
        <v>150</v>
      </c>
      <c r="B18" s="23" t="s">
        <v>123</v>
      </c>
      <c r="C18" s="26">
        <v>32</v>
      </c>
      <c r="D18" s="24">
        <v>4</v>
      </c>
      <c r="E18" s="25">
        <f t="shared" ca="1" si="0"/>
        <v>44375.734341782409</v>
      </c>
      <c r="F18" s="25">
        <v>44689.458333333336</v>
      </c>
    </row>
    <row r="19" spans="1:6" x14ac:dyDescent="0.25">
      <c r="A19" s="23" t="s">
        <v>151</v>
      </c>
      <c r="B19" s="23" t="s">
        <v>124</v>
      </c>
      <c r="C19" s="26">
        <v>15</v>
      </c>
      <c r="D19" s="24">
        <v>14.5</v>
      </c>
      <c r="E19" s="25">
        <f t="shared" ca="1" si="0"/>
        <v>44375.734341782409</v>
      </c>
      <c r="F19" s="25">
        <v>44690.458333333336</v>
      </c>
    </row>
    <row r="20" spans="1:6" x14ac:dyDescent="0.25">
      <c r="A20" s="23" t="s">
        <v>152</v>
      </c>
      <c r="B20" s="23" t="s">
        <v>125</v>
      </c>
      <c r="C20" s="26">
        <v>20</v>
      </c>
      <c r="D20" s="24">
        <v>9.5</v>
      </c>
      <c r="E20" s="25">
        <f t="shared" ca="1" si="0"/>
        <v>44375.734341782409</v>
      </c>
      <c r="F20" s="25">
        <v>44691.458333333336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D1BA-E179-479E-906B-5445A9C33F8E}">
  <dimension ref="A1:G6"/>
  <sheetViews>
    <sheetView workbookViewId="0">
      <selection activeCell="C11" sqref="C11"/>
    </sheetView>
  </sheetViews>
  <sheetFormatPr baseColWidth="10" defaultRowHeight="15" x14ac:dyDescent="0.25"/>
  <cols>
    <col min="1" max="1" width="14.140625" customWidth="1"/>
    <col min="2" max="2" width="17" customWidth="1"/>
    <col min="3" max="3" width="20.140625" customWidth="1"/>
    <col min="4" max="4" width="13.140625" customWidth="1"/>
    <col min="5" max="5" width="23.85546875" customWidth="1"/>
    <col min="6" max="6" width="40" customWidth="1"/>
  </cols>
  <sheetData>
    <row r="1" spans="1:7" x14ac:dyDescent="0.25">
      <c r="A1" s="27" t="s">
        <v>31</v>
      </c>
      <c r="B1" s="27" t="s">
        <v>32</v>
      </c>
      <c r="C1" s="27" t="s">
        <v>33</v>
      </c>
      <c r="D1" s="27" t="s">
        <v>34</v>
      </c>
      <c r="E1" s="27" t="s">
        <v>35</v>
      </c>
      <c r="F1" s="28" t="s">
        <v>36</v>
      </c>
      <c r="G1" s="29" t="s">
        <v>126</v>
      </c>
    </row>
    <row r="2" spans="1:7" x14ac:dyDescent="0.25">
      <c r="A2" s="30" t="s">
        <v>96</v>
      </c>
      <c r="B2" s="31" t="s">
        <v>57</v>
      </c>
      <c r="C2" s="30" t="s">
        <v>58</v>
      </c>
      <c r="D2" s="30">
        <v>3172727783</v>
      </c>
      <c r="E2" s="30" t="s">
        <v>59</v>
      </c>
      <c r="F2" s="32" t="s">
        <v>60</v>
      </c>
      <c r="G2" s="33">
        <v>999.9</v>
      </c>
    </row>
    <row r="3" spans="1:7" x14ac:dyDescent="0.25">
      <c r="A3" s="30" t="s">
        <v>97</v>
      </c>
      <c r="B3" s="31" t="s">
        <v>61</v>
      </c>
      <c r="C3" s="30" t="s">
        <v>62</v>
      </c>
      <c r="D3" s="30">
        <v>3003441688</v>
      </c>
      <c r="E3" s="30" t="s">
        <v>63</v>
      </c>
      <c r="F3" s="34" t="s">
        <v>64</v>
      </c>
      <c r="G3" s="33">
        <v>999.9</v>
      </c>
    </row>
    <row r="4" spans="1:7" x14ac:dyDescent="0.25">
      <c r="A4" s="30" t="s">
        <v>98</v>
      </c>
      <c r="B4" s="31" t="s">
        <v>65</v>
      </c>
      <c r="C4" s="31" t="s">
        <v>66</v>
      </c>
      <c r="D4" s="30">
        <v>3118271726</v>
      </c>
      <c r="E4" s="30" t="s">
        <v>67</v>
      </c>
      <c r="F4" s="34" t="s">
        <v>68</v>
      </c>
      <c r="G4" s="33">
        <v>999.9</v>
      </c>
    </row>
    <row r="5" spans="1:7" x14ac:dyDescent="0.25">
      <c r="A5" s="31" t="s">
        <v>99</v>
      </c>
      <c r="B5" s="31" t="s">
        <v>69</v>
      </c>
      <c r="C5" s="30" t="s">
        <v>70</v>
      </c>
      <c r="D5" s="30">
        <v>3235940505</v>
      </c>
      <c r="E5" s="30" t="s">
        <v>71</v>
      </c>
      <c r="F5" s="32" t="s">
        <v>72</v>
      </c>
      <c r="G5" s="33">
        <v>999.9</v>
      </c>
    </row>
    <row r="6" spans="1:7" x14ac:dyDescent="0.25">
      <c r="A6" s="31" t="s">
        <v>100</v>
      </c>
      <c r="B6" s="31" t="s">
        <v>73</v>
      </c>
      <c r="C6" s="30" t="s">
        <v>74</v>
      </c>
      <c r="D6" s="30">
        <v>3137528493</v>
      </c>
      <c r="E6" s="30" t="s">
        <v>75</v>
      </c>
      <c r="F6" s="32" t="s">
        <v>76</v>
      </c>
      <c r="G6" s="33">
        <v>999.9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6E54-8C37-4246-88ED-C13AB76C4D16}">
  <dimension ref="A1:F19"/>
  <sheetViews>
    <sheetView workbookViewId="0">
      <selection activeCell="A19" sqref="A19"/>
    </sheetView>
  </sheetViews>
  <sheetFormatPr baseColWidth="10" defaultRowHeight="15" x14ac:dyDescent="0.25"/>
  <cols>
    <col min="2" max="2" width="15.28515625" customWidth="1"/>
    <col min="3" max="3" width="16.42578125" customWidth="1"/>
    <col min="4" max="4" width="19.140625" customWidth="1"/>
    <col min="5" max="5" width="29.28515625" customWidth="1"/>
    <col min="6" max="6" width="17.140625" customWidth="1"/>
  </cols>
  <sheetData>
    <row r="1" spans="1:6" x14ac:dyDescent="0.25">
      <c r="A1" s="99" t="s">
        <v>77</v>
      </c>
      <c r="B1" s="99"/>
      <c r="C1" s="100" t="s">
        <v>91</v>
      </c>
      <c r="D1" s="100"/>
      <c r="E1" s="5" t="s">
        <v>78</v>
      </c>
      <c r="F1" s="7">
        <f ca="1">NOW()</f>
        <v>44375.734341782409</v>
      </c>
    </row>
    <row r="2" spans="1:6" x14ac:dyDescent="0.25">
      <c r="A2" s="6" t="s">
        <v>79</v>
      </c>
      <c r="B2" s="100" t="str">
        <f>CONCATENATE(VLOOKUP(C1,cliente,2,FALSE)," ",VLOOKUP(C1,cliente,3,FALSE))</f>
        <v>Andres Felipe Orjuela Arias</v>
      </c>
      <c r="C2" s="100"/>
      <c r="D2" s="100"/>
      <c r="E2" s="101" t="s">
        <v>127</v>
      </c>
      <c r="F2" s="101"/>
    </row>
    <row r="3" spans="1:6" x14ac:dyDescent="0.25">
      <c r="A3" s="6" t="s">
        <v>128</v>
      </c>
      <c r="B3" s="100" t="str">
        <f>VLOOKUP(C1,cliente,5,FALSE)</f>
        <v>Cll 95 Sur #5G 12 Este</v>
      </c>
      <c r="C3" s="100"/>
      <c r="D3" s="100"/>
      <c r="E3" s="100"/>
      <c r="F3" s="100"/>
    </row>
    <row r="4" spans="1:6" x14ac:dyDescent="0.25">
      <c r="A4" s="6" t="s">
        <v>80</v>
      </c>
      <c r="B4" s="100">
        <f>VLOOKUP(C1,cliente,4,FALSE)</f>
        <v>3212151254</v>
      </c>
      <c r="C4" s="100"/>
      <c r="D4" s="6" t="s">
        <v>81</v>
      </c>
      <c r="E4" s="100" t="str">
        <f>VLOOKUP(C1,cliente,6,FALSE)</f>
        <v>aforjuela11@misena.edu.co</v>
      </c>
      <c r="F4" s="100"/>
    </row>
    <row r="5" spans="1:6" x14ac:dyDescent="0.25">
      <c r="A5" s="6" t="s">
        <v>82</v>
      </c>
      <c r="B5" s="6" t="s">
        <v>129</v>
      </c>
      <c r="C5" s="6" t="s">
        <v>83</v>
      </c>
      <c r="D5" s="6" t="s">
        <v>84</v>
      </c>
      <c r="E5" s="6" t="s">
        <v>85</v>
      </c>
      <c r="F5" s="6" t="s">
        <v>86</v>
      </c>
    </row>
    <row r="6" spans="1:6" x14ac:dyDescent="0.25">
      <c r="A6" s="3">
        <v>1</v>
      </c>
      <c r="B6" s="38" t="s">
        <v>134</v>
      </c>
      <c r="C6" s="3">
        <v>3</v>
      </c>
      <c r="D6" s="3" t="str">
        <f>VLOOKUP(B6,lote,2,FALSE)</f>
        <v>mirringo adulto</v>
      </c>
      <c r="E6" s="8">
        <f>VLOOKUP(B6,lote,4,FALSE)</f>
        <v>7</v>
      </c>
      <c r="F6" s="8">
        <f>E6*C6</f>
        <v>21</v>
      </c>
    </row>
    <row r="7" spans="1:6" x14ac:dyDescent="0.25">
      <c r="A7" s="3">
        <v>2</v>
      </c>
      <c r="B7" s="38" t="s">
        <v>135</v>
      </c>
      <c r="C7" s="3">
        <v>1</v>
      </c>
      <c r="D7" s="3" t="str">
        <f>VLOOKUP(B7,lote,2,FALSE)</f>
        <v>mirringo cachorro</v>
      </c>
      <c r="E7" s="8">
        <f>VLOOKUP(B7,lote,4,FALSE)</f>
        <v>7.3</v>
      </c>
      <c r="F7" s="8">
        <f>E7*C7</f>
        <v>7.3</v>
      </c>
    </row>
    <row r="8" spans="1:6" x14ac:dyDescent="0.25">
      <c r="A8" s="3">
        <v>3</v>
      </c>
      <c r="B8" s="38" t="s">
        <v>136</v>
      </c>
      <c r="C8" s="3">
        <v>4</v>
      </c>
      <c r="D8" s="3" t="str">
        <f>VLOOKUP(B8,lote,2,FALSE)</f>
        <v>cat chowadulto</v>
      </c>
      <c r="E8" s="8">
        <f>VLOOKUP(B8,lote,4,FALSE)</f>
        <v>8.5</v>
      </c>
      <c r="F8" s="8">
        <f>E8*C8</f>
        <v>34</v>
      </c>
    </row>
    <row r="9" spans="1:6" x14ac:dyDescent="0.25">
      <c r="A9" s="3">
        <v>4</v>
      </c>
      <c r="B9" s="38" t="s">
        <v>137</v>
      </c>
      <c r="C9" s="3">
        <v>2</v>
      </c>
      <c r="D9" s="3" t="str">
        <f>VLOOKUP(B9,lote,2,FALSE)</f>
        <v>cat chowcachorro</v>
      </c>
      <c r="E9" s="8">
        <f>VLOOKUP(B9,lote,4,FALSE)</f>
        <v>9</v>
      </c>
      <c r="F9" s="8">
        <f>E9*C9</f>
        <v>18</v>
      </c>
    </row>
    <row r="10" spans="1:6" x14ac:dyDescent="0.25">
      <c r="A10" s="3">
        <v>5</v>
      </c>
      <c r="B10" s="38" t="s">
        <v>138</v>
      </c>
      <c r="C10" s="3">
        <v>1</v>
      </c>
      <c r="D10" s="3" t="str">
        <f>VLOOKUP(B10,lote,2,FALSE)</f>
        <v>arena de gatos</v>
      </c>
      <c r="E10" s="8">
        <f>VLOOKUP(B10,lote,4,FALSE)</f>
        <v>18</v>
      </c>
      <c r="F10" s="8">
        <f>E10*C10</f>
        <v>18</v>
      </c>
    </row>
    <row r="11" spans="1:6" x14ac:dyDescent="0.25">
      <c r="A11" s="3">
        <v>6</v>
      </c>
      <c r="B11" s="38"/>
      <c r="C11" s="3"/>
      <c r="D11" s="3"/>
      <c r="E11" s="8"/>
      <c r="F11" s="8"/>
    </row>
    <row r="12" spans="1:6" x14ac:dyDescent="0.25">
      <c r="A12" s="3">
        <v>7</v>
      </c>
      <c r="B12" s="38"/>
      <c r="C12" s="3"/>
      <c r="D12" s="3"/>
      <c r="E12" s="8"/>
      <c r="F12" s="8"/>
    </row>
    <row r="13" spans="1:6" x14ac:dyDescent="0.25">
      <c r="A13" s="3">
        <v>8</v>
      </c>
      <c r="B13" s="38"/>
      <c r="C13" s="3"/>
      <c r="D13" s="3"/>
      <c r="E13" s="8"/>
      <c r="F13" s="8"/>
    </row>
    <row r="14" spans="1:6" x14ac:dyDescent="0.25">
      <c r="A14" s="3">
        <v>9</v>
      </c>
      <c r="B14" s="38"/>
      <c r="C14" s="3"/>
      <c r="D14" s="3"/>
      <c r="E14" s="8"/>
      <c r="F14" s="8"/>
    </row>
    <row r="15" spans="1:6" x14ac:dyDescent="0.25">
      <c r="A15" s="3">
        <v>10</v>
      </c>
      <c r="B15" s="38"/>
      <c r="C15" s="3"/>
      <c r="D15" s="3"/>
      <c r="E15" s="8"/>
      <c r="F15" s="8"/>
    </row>
    <row r="16" spans="1:6" x14ac:dyDescent="0.25">
      <c r="A16" s="99" t="s">
        <v>130</v>
      </c>
      <c r="B16" s="99"/>
      <c r="C16" s="99"/>
      <c r="D16" s="99" t="s">
        <v>87</v>
      </c>
      <c r="E16" s="99"/>
      <c r="F16" s="8">
        <f>AVERAGE(F6:F10)</f>
        <v>19.66</v>
      </c>
    </row>
    <row r="17" spans="1:6" x14ac:dyDescent="0.25">
      <c r="A17" s="3"/>
      <c r="B17" s="3"/>
      <c r="C17" s="3"/>
      <c r="D17" s="99" t="s">
        <v>131</v>
      </c>
      <c r="E17" s="99"/>
      <c r="F17" s="8">
        <f>F16/19%</f>
        <v>103.47368421052632</v>
      </c>
    </row>
    <row r="18" spans="1:6" x14ac:dyDescent="0.25">
      <c r="A18" s="3"/>
      <c r="B18" s="3"/>
      <c r="C18" s="3"/>
      <c r="D18" s="99" t="s">
        <v>88</v>
      </c>
      <c r="E18" s="99"/>
      <c r="F18" s="8">
        <f>SUM(F6:F10)</f>
        <v>98.3</v>
      </c>
    </row>
    <row r="19" spans="1:6" x14ac:dyDescent="0.25">
      <c r="C19" s="9" t="s">
        <v>89</v>
      </c>
      <c r="D19" s="40" t="s">
        <v>96</v>
      </c>
      <c r="E19" s="9" t="str">
        <f>CONCATENATE(VLOOKUP(D19,empleado,2,FALSE)," ",VLOOKUP(D19,empleado,3,FALSE))</f>
        <v xml:space="preserve">Maria Paula Patiño Aparicio </v>
      </c>
      <c r="F19" s="39">
        <f>VLOOKUP(D19,empleado,7,FALSE)</f>
        <v>999.9</v>
      </c>
    </row>
  </sheetData>
  <mergeCells count="11">
    <mergeCell ref="A1:B1"/>
    <mergeCell ref="C1:D1"/>
    <mergeCell ref="B2:D2"/>
    <mergeCell ref="E2:F2"/>
    <mergeCell ref="B3:F3"/>
    <mergeCell ref="A16:C16"/>
    <mergeCell ref="D16:E16"/>
    <mergeCell ref="D17:E17"/>
    <mergeCell ref="D18:E18"/>
    <mergeCell ref="B4:C4"/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4"/>
  <sheetViews>
    <sheetView topLeftCell="N1" workbookViewId="0">
      <selection activeCell="R11" sqref="R11"/>
    </sheetView>
  </sheetViews>
  <sheetFormatPr baseColWidth="10" defaultRowHeight="15" x14ac:dyDescent="0.25"/>
  <cols>
    <col min="1" max="1" width="16.28515625" customWidth="1"/>
    <col min="2" max="2" width="21" customWidth="1"/>
    <col min="3" max="3" width="27.85546875" customWidth="1"/>
    <col min="4" max="4" width="25.5703125" customWidth="1"/>
    <col min="5" max="5" width="26.42578125" customWidth="1"/>
    <col min="6" max="6" width="27.5703125" customWidth="1"/>
    <col min="8" max="8" width="15.85546875" customWidth="1"/>
    <col min="10" max="10" width="10.7109375" customWidth="1"/>
    <col min="11" max="11" width="15.85546875" customWidth="1"/>
    <col min="12" max="12" width="27.42578125" customWidth="1"/>
    <col min="13" max="13" width="24.28515625" customWidth="1"/>
    <col min="14" max="14" width="24.7109375" customWidth="1"/>
    <col min="16" max="16" width="14" customWidth="1"/>
    <col min="17" max="17" width="19.140625" customWidth="1"/>
    <col min="18" max="18" width="43.28515625" customWidth="1"/>
    <col min="19" max="19" width="21.28515625" customWidth="1"/>
    <col min="20" max="20" width="35.28515625" customWidth="1"/>
  </cols>
  <sheetData>
    <row r="1" spans="1:33" x14ac:dyDescent="0.25">
      <c r="A1" s="42" t="s">
        <v>90</v>
      </c>
      <c r="B1" s="10" t="s">
        <v>154</v>
      </c>
      <c r="C1" s="10" t="s">
        <v>29</v>
      </c>
      <c r="D1" s="10" t="s">
        <v>155</v>
      </c>
      <c r="E1" s="10" t="s">
        <v>156</v>
      </c>
      <c r="F1" s="10" t="s">
        <v>0</v>
      </c>
      <c r="G1" s="10" t="s">
        <v>1</v>
      </c>
      <c r="H1" s="10" t="s">
        <v>101</v>
      </c>
      <c r="I1" s="10" t="s">
        <v>102</v>
      </c>
      <c r="J1" s="10" t="s">
        <v>2</v>
      </c>
      <c r="K1" s="10" t="s">
        <v>185</v>
      </c>
      <c r="L1" s="10" t="s">
        <v>158</v>
      </c>
      <c r="M1" s="10" t="s">
        <v>159</v>
      </c>
      <c r="N1" s="10" t="s">
        <v>160</v>
      </c>
      <c r="O1" s="10" t="s">
        <v>3</v>
      </c>
      <c r="P1" s="10" t="s">
        <v>161</v>
      </c>
      <c r="Q1" s="10" t="s">
        <v>162</v>
      </c>
      <c r="R1" s="10" t="s">
        <v>163</v>
      </c>
      <c r="S1" s="43" t="s">
        <v>4</v>
      </c>
      <c r="T1" s="43" t="s">
        <v>5</v>
      </c>
    </row>
    <row r="2" spans="1:33" x14ac:dyDescent="0.25">
      <c r="A2" s="45" t="s">
        <v>91</v>
      </c>
      <c r="B2" s="46">
        <v>1013576811</v>
      </c>
      <c r="C2" s="46" t="s">
        <v>164</v>
      </c>
      <c r="D2" s="46" t="s">
        <v>165</v>
      </c>
      <c r="E2" s="46">
        <v>3122151254</v>
      </c>
      <c r="F2" s="55" t="s">
        <v>40</v>
      </c>
      <c r="G2" s="47">
        <v>44228</v>
      </c>
      <c r="H2" s="48">
        <v>1</v>
      </c>
      <c r="I2" s="46">
        <v>1</v>
      </c>
      <c r="J2" s="46">
        <v>3</v>
      </c>
      <c r="K2" s="49" t="s">
        <v>134</v>
      </c>
      <c r="L2" s="49" t="s">
        <v>108</v>
      </c>
      <c r="M2" s="50">
        <v>7</v>
      </c>
      <c r="N2" s="51">
        <f>M2*J2</f>
        <v>21</v>
      </c>
      <c r="O2" s="51">
        <f>AVERAGE(N3:N6)</f>
        <v>21.824999999999999</v>
      </c>
      <c r="P2" s="52">
        <f>O2/19%</f>
        <v>114.86842105263158</v>
      </c>
      <c r="Q2" s="51">
        <f>SUM(P2:P6,O2:O6,N2:N6,)</f>
        <v>1060.2478070175439</v>
      </c>
      <c r="R2" s="12" t="s">
        <v>167</v>
      </c>
      <c r="S2" s="53" t="s">
        <v>6</v>
      </c>
      <c r="T2" s="53" t="s">
        <v>186</v>
      </c>
    </row>
    <row r="3" spans="1:33" ht="30" customHeight="1" x14ac:dyDescent="0.25">
      <c r="A3" s="45" t="s">
        <v>92</v>
      </c>
      <c r="B3" s="46">
        <v>1001096125</v>
      </c>
      <c r="C3" s="46" t="s">
        <v>168</v>
      </c>
      <c r="D3" s="46" t="s">
        <v>43</v>
      </c>
      <c r="E3" s="46">
        <v>3012514581</v>
      </c>
      <c r="F3" s="55" t="s">
        <v>169</v>
      </c>
      <c r="G3" s="47">
        <v>44229</v>
      </c>
      <c r="H3" s="48">
        <v>2</v>
      </c>
      <c r="I3" s="46">
        <v>2</v>
      </c>
      <c r="J3" s="46">
        <v>1</v>
      </c>
      <c r="K3" s="49" t="s">
        <v>135</v>
      </c>
      <c r="L3" s="49" t="s">
        <v>109</v>
      </c>
      <c r="M3" s="50">
        <v>7.3</v>
      </c>
      <c r="N3" s="51">
        <f>M3*J3</f>
        <v>7.3</v>
      </c>
      <c r="O3" s="51">
        <f>AVERAGE(N4:N15)</f>
        <v>26.666666666666668</v>
      </c>
      <c r="P3" s="51">
        <f>O3/19%</f>
        <v>140.35087719298247</v>
      </c>
      <c r="Q3" s="51">
        <f>SUM(P3:P15,O3:O15,N3:N15,)</f>
        <v>902.55438596491217</v>
      </c>
      <c r="R3" s="12" t="s">
        <v>171</v>
      </c>
      <c r="S3" s="53" t="s">
        <v>7</v>
      </c>
      <c r="T3" s="53" t="s">
        <v>187</v>
      </c>
    </row>
    <row r="4" spans="1:33" ht="30" customHeight="1" x14ac:dyDescent="0.25">
      <c r="A4" s="54" t="s">
        <v>93</v>
      </c>
      <c r="B4" s="46">
        <v>1012316243</v>
      </c>
      <c r="C4" s="46" t="s">
        <v>172</v>
      </c>
      <c r="D4" s="46" t="s">
        <v>173</v>
      </c>
      <c r="E4" s="46">
        <v>3204125846</v>
      </c>
      <c r="F4" s="55" t="s">
        <v>48</v>
      </c>
      <c r="G4" s="47">
        <v>44230</v>
      </c>
      <c r="H4" s="48">
        <v>3</v>
      </c>
      <c r="I4" s="46">
        <v>3</v>
      </c>
      <c r="J4" s="46">
        <v>2</v>
      </c>
      <c r="K4" s="49" t="s">
        <v>136</v>
      </c>
      <c r="L4" s="49" t="s">
        <v>110</v>
      </c>
      <c r="M4" s="50">
        <v>8.5</v>
      </c>
      <c r="N4" s="51">
        <f>M4*J4</f>
        <v>17</v>
      </c>
      <c r="O4" s="51">
        <f>AVERAGE(N5:N16)</f>
        <v>31.5</v>
      </c>
      <c r="P4" s="51">
        <f>O4/19%</f>
        <v>165.78947368421052</v>
      </c>
      <c r="Q4" s="51">
        <f>SUM(P4:P16,O4:O16,N4:N16,)</f>
        <v>728.23684210526312</v>
      </c>
      <c r="R4" s="12" t="s">
        <v>175</v>
      </c>
      <c r="S4" s="53" t="s">
        <v>8</v>
      </c>
      <c r="T4" s="53" t="s">
        <v>188</v>
      </c>
    </row>
    <row r="5" spans="1:33" ht="30" customHeight="1" x14ac:dyDescent="0.25">
      <c r="A5" s="54" t="s">
        <v>94</v>
      </c>
      <c r="B5" s="46">
        <v>1016942358</v>
      </c>
      <c r="C5" s="46" t="s">
        <v>176</v>
      </c>
      <c r="D5" s="46" t="s">
        <v>177</v>
      </c>
      <c r="E5" s="46">
        <v>3043385964</v>
      </c>
      <c r="F5" s="55" t="s">
        <v>52</v>
      </c>
      <c r="G5" s="47">
        <v>44231</v>
      </c>
      <c r="H5" s="48">
        <v>4</v>
      </c>
      <c r="I5" s="46">
        <v>4</v>
      </c>
      <c r="J5" s="46">
        <v>3</v>
      </c>
      <c r="K5" s="49" t="s">
        <v>137</v>
      </c>
      <c r="L5" s="49" t="s">
        <v>153</v>
      </c>
      <c r="M5" s="50">
        <v>9</v>
      </c>
      <c r="N5" s="51">
        <f>M5*J5</f>
        <v>27</v>
      </c>
      <c r="O5" s="51">
        <f>AVERAGE(N6:N17)</f>
        <v>36</v>
      </c>
      <c r="P5" s="51">
        <f>O5/19%</f>
        <v>189.4736842105263</v>
      </c>
      <c r="Q5" s="51">
        <f>SUM(P5:P17,O5:O17,N5:N17,)</f>
        <v>513.9473684210526</v>
      </c>
      <c r="R5" s="12" t="s">
        <v>179</v>
      </c>
      <c r="S5" s="53" t="s">
        <v>9</v>
      </c>
      <c r="T5" s="53" t="s">
        <v>189</v>
      </c>
    </row>
    <row r="6" spans="1:33" ht="30" customHeight="1" x14ac:dyDescent="0.25">
      <c r="A6" s="54" t="s">
        <v>95</v>
      </c>
      <c r="B6" s="46">
        <v>1192831945</v>
      </c>
      <c r="C6" s="46" t="s">
        <v>180</v>
      </c>
      <c r="D6" s="46" t="s">
        <v>181</v>
      </c>
      <c r="E6" s="46">
        <v>3172727783</v>
      </c>
      <c r="F6" s="55" t="s">
        <v>182</v>
      </c>
      <c r="G6" s="47">
        <v>44232</v>
      </c>
      <c r="H6" s="48">
        <v>5</v>
      </c>
      <c r="I6" s="46">
        <v>5</v>
      </c>
      <c r="J6" s="46">
        <v>2</v>
      </c>
      <c r="K6" s="49" t="s">
        <v>138</v>
      </c>
      <c r="L6" s="49" t="s">
        <v>112</v>
      </c>
      <c r="M6" s="50">
        <v>18</v>
      </c>
      <c r="N6" s="51">
        <f>M6*J6</f>
        <v>36</v>
      </c>
      <c r="O6" s="51">
        <f>AVERAGE(N6:N6)</f>
        <v>36</v>
      </c>
      <c r="P6" s="51">
        <f>O6/19%</f>
        <v>189.4736842105263</v>
      </c>
      <c r="Q6" s="51">
        <f>SUM(P6:P18,O6:O18,N6:N18,)</f>
        <v>261.4736842105263</v>
      </c>
      <c r="R6" s="12" t="s">
        <v>184</v>
      </c>
      <c r="S6" s="53" t="s">
        <v>10</v>
      </c>
      <c r="T6" s="53" t="s">
        <v>186</v>
      </c>
    </row>
    <row r="7" spans="1:33" ht="30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3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25">
      <c r="U9" s="1"/>
      <c r="V9" s="1"/>
      <c r="W9" s="1"/>
      <c r="X9" s="1"/>
    </row>
    <row r="10" spans="1:33" x14ac:dyDescent="0.25">
      <c r="U10" s="1"/>
      <c r="V10" s="1"/>
      <c r="W10" s="1"/>
      <c r="X10" s="1"/>
    </row>
    <row r="11" spans="1:33" x14ac:dyDescent="0.25">
      <c r="U11" s="1"/>
      <c r="V11" s="1"/>
      <c r="W11" s="1"/>
      <c r="X11" s="1"/>
    </row>
    <row r="12" spans="1:33" x14ac:dyDescent="0.25">
      <c r="U12" s="1"/>
      <c r="V12" s="1"/>
      <c r="W12" s="1"/>
      <c r="X12" s="1"/>
    </row>
    <row r="13" spans="1:33" x14ac:dyDescent="0.25">
      <c r="U13" s="1"/>
      <c r="V13" s="1"/>
      <c r="W13" s="1"/>
      <c r="X13" s="1"/>
    </row>
    <row r="14" spans="1:33" x14ac:dyDescent="0.25">
      <c r="U14" s="1"/>
      <c r="V14" s="1"/>
      <c r="W14" s="1"/>
      <c r="X14" s="1"/>
    </row>
    <row r="15" spans="1:3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3" x14ac:dyDescent="0.25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3" x14ac:dyDescent="0.25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25">
      <c r="A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25">
      <c r="A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3:33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3:33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3:33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3:33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3:33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3:33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3:33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3:33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3:33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3:33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3:33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3:33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3:33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3:33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3:33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3:33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3:33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3:33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3:33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3:33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3:33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3:33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3:33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3:33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3:33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3:33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3:33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3:33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3:33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3:33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3:33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3:33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3:33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3:33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3:33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3:33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3:33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3:33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3:33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3:33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3:33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3:33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3:33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3:33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3:33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3:33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3:33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3:33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3:33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3:33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3:33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</sheetData>
  <hyperlinks>
    <hyperlink ref="F2" r:id="rId1" xr:uid="{8C5A6790-F03A-424E-B157-592690A9859D}"/>
    <hyperlink ref="F3" r:id="rId2" xr:uid="{6EFA2C36-A88A-4B73-A0ED-905D566F3533}"/>
    <hyperlink ref="F4" r:id="rId3" display="afmonroy74@misena.edu.co" xr:uid="{AA0AAD59-8630-4C64-8F80-A7D0F4FE0DC7}"/>
    <hyperlink ref="F5" r:id="rId4" xr:uid="{BDF0BEF1-F876-48B8-807A-F9A648D8F619}"/>
    <hyperlink ref="F6" r:id="rId5" xr:uid="{46AB8169-A8D4-4908-BF3A-3E7A1BE1C16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77"/>
  <sheetViews>
    <sheetView topLeftCell="AA1" workbookViewId="0">
      <selection activeCell="AA2" sqref="AA2:AB7"/>
    </sheetView>
  </sheetViews>
  <sheetFormatPr baseColWidth="10" defaultRowHeight="15" x14ac:dyDescent="0.25"/>
  <cols>
    <col min="1" max="1" width="16.42578125" customWidth="1"/>
    <col min="2" max="2" width="15.85546875" customWidth="1"/>
    <col min="3" max="3" width="17.7109375" customWidth="1"/>
    <col min="4" max="4" width="16.7109375" customWidth="1"/>
    <col min="5" max="5" width="18.42578125" customWidth="1"/>
    <col min="6" max="6" width="16.28515625" customWidth="1"/>
    <col min="7" max="7" width="31.85546875" customWidth="1"/>
    <col min="8" max="8" width="16.42578125" customWidth="1"/>
    <col min="9" max="9" width="30.140625" customWidth="1"/>
    <col min="10" max="10" width="26.42578125" customWidth="1"/>
    <col min="14" max="14" width="18.7109375" customWidth="1"/>
    <col min="15" max="15" width="19.28515625" customWidth="1"/>
    <col min="16" max="16" width="17.7109375" customWidth="1"/>
    <col min="17" max="17" width="11.7109375" customWidth="1"/>
    <col min="18" max="18" width="13.7109375" customWidth="1"/>
    <col min="19" max="19" width="15.28515625" customWidth="1"/>
    <col min="20" max="26" width="17.5703125" customWidth="1"/>
    <col min="27" max="31" width="36" customWidth="1"/>
    <col min="36" max="36" width="17" customWidth="1"/>
    <col min="37" max="37" width="18.42578125" customWidth="1"/>
  </cols>
  <sheetData>
    <row r="1" spans="1:60" x14ac:dyDescent="0.25">
      <c r="A1" s="63" t="s">
        <v>190</v>
      </c>
      <c r="B1" s="63" t="s">
        <v>90</v>
      </c>
      <c r="C1" s="63" t="s">
        <v>194</v>
      </c>
      <c r="D1" s="63" t="s">
        <v>195</v>
      </c>
      <c r="E1" s="63" t="s">
        <v>196</v>
      </c>
      <c r="F1" s="63" t="s">
        <v>197</v>
      </c>
      <c r="G1" s="64" t="s">
        <v>155</v>
      </c>
      <c r="H1" s="64" t="s">
        <v>156</v>
      </c>
      <c r="I1" s="64" t="s">
        <v>0</v>
      </c>
      <c r="J1" s="65" t="s">
        <v>1</v>
      </c>
      <c r="K1" s="65" t="s">
        <v>101</v>
      </c>
      <c r="L1" s="65" t="s">
        <v>102</v>
      </c>
      <c r="M1" s="65" t="s">
        <v>2</v>
      </c>
      <c r="N1" s="65" t="s">
        <v>185</v>
      </c>
      <c r="O1" s="65" t="s">
        <v>158</v>
      </c>
      <c r="P1" s="65" t="s">
        <v>159</v>
      </c>
      <c r="Q1" s="65" t="s">
        <v>160</v>
      </c>
      <c r="R1" s="65" t="s">
        <v>3</v>
      </c>
      <c r="S1" s="65" t="s">
        <v>161</v>
      </c>
      <c r="T1" s="65" t="s">
        <v>162</v>
      </c>
      <c r="U1" s="66" t="s">
        <v>215</v>
      </c>
      <c r="V1" s="66" t="s">
        <v>90</v>
      </c>
      <c r="W1" s="66" t="s">
        <v>194</v>
      </c>
      <c r="X1" s="66" t="s">
        <v>195</v>
      </c>
      <c r="Y1" s="66" t="s">
        <v>196</v>
      </c>
      <c r="Z1" s="66" t="s">
        <v>197</v>
      </c>
      <c r="AA1" s="61" t="s">
        <v>233</v>
      </c>
      <c r="AB1" s="61" t="s">
        <v>230</v>
      </c>
      <c r="AC1" s="61" t="s">
        <v>234</v>
      </c>
      <c r="AD1" s="61" t="s">
        <v>236</v>
      </c>
      <c r="AE1" s="61" t="s">
        <v>237</v>
      </c>
      <c r="AF1" s="1"/>
      <c r="AG1" s="1"/>
      <c r="AH1" s="1"/>
      <c r="AI1" s="1"/>
    </row>
    <row r="2" spans="1:60" x14ac:dyDescent="0.25">
      <c r="A2" s="56" t="s">
        <v>191</v>
      </c>
      <c r="B2" s="56">
        <v>1013576811</v>
      </c>
      <c r="C2" s="46" t="s">
        <v>198</v>
      </c>
      <c r="D2" s="46" t="s">
        <v>199</v>
      </c>
      <c r="E2" s="46" t="s">
        <v>200</v>
      </c>
      <c r="F2" s="46"/>
      <c r="G2" s="46" t="s">
        <v>165</v>
      </c>
      <c r="H2" s="46">
        <v>3122151254</v>
      </c>
      <c r="I2" s="55" t="s">
        <v>40</v>
      </c>
      <c r="J2" s="47">
        <v>44228</v>
      </c>
      <c r="K2" s="48">
        <v>1</v>
      </c>
      <c r="L2" s="46">
        <v>1</v>
      </c>
      <c r="M2" s="46">
        <v>3</v>
      </c>
      <c r="N2" s="49" t="s">
        <v>134</v>
      </c>
      <c r="O2" s="49" t="s">
        <v>108</v>
      </c>
      <c r="P2" s="50">
        <v>7</v>
      </c>
      <c r="Q2" s="51">
        <f t="shared" ref="Q2:Q7" si="0">P2*M2</f>
        <v>21</v>
      </c>
      <c r="R2" s="51">
        <f>AVERAGE(Q3:Q7)</f>
        <v>24.259999999999998</v>
      </c>
      <c r="S2" s="52">
        <f t="shared" ref="S2:S7" si="1">R2/19%</f>
        <v>127.68421052631578</v>
      </c>
      <c r="T2" s="51">
        <f>SUM(S2:S7,R2:R7,Q2:Q7,)</f>
        <v>10660.228613142421</v>
      </c>
      <c r="U2" s="57" t="s">
        <v>191</v>
      </c>
      <c r="V2" s="59">
        <v>1192831945</v>
      </c>
      <c r="W2" s="58" t="s">
        <v>211</v>
      </c>
      <c r="X2" s="58" t="s">
        <v>212</v>
      </c>
      <c r="Y2" s="57" t="s">
        <v>213</v>
      </c>
      <c r="Z2" s="57" t="s">
        <v>225</v>
      </c>
      <c r="AA2" s="62" t="s">
        <v>15</v>
      </c>
      <c r="AB2" s="62" t="s">
        <v>13</v>
      </c>
      <c r="AC2" s="62" t="s">
        <v>14</v>
      </c>
      <c r="AD2" s="62" t="s">
        <v>24</v>
      </c>
      <c r="AE2" s="62" t="s">
        <v>25</v>
      </c>
      <c r="AF2" s="1"/>
      <c r="AG2" s="1"/>
      <c r="AH2" s="1"/>
      <c r="AI2" s="1"/>
    </row>
    <row r="3" spans="1:60" x14ac:dyDescent="0.25">
      <c r="A3" s="56" t="s">
        <v>192</v>
      </c>
      <c r="B3" s="56">
        <v>1001096125</v>
      </c>
      <c r="C3" s="46" t="s">
        <v>201</v>
      </c>
      <c r="D3" s="46" t="s">
        <v>202</v>
      </c>
      <c r="E3" s="46" t="s">
        <v>203</v>
      </c>
      <c r="F3" s="46" t="s">
        <v>204</v>
      </c>
      <c r="G3" s="46" t="s">
        <v>43</v>
      </c>
      <c r="H3" s="46">
        <v>3012514581</v>
      </c>
      <c r="I3" s="55" t="s">
        <v>169</v>
      </c>
      <c r="J3" s="47">
        <v>44229</v>
      </c>
      <c r="K3" s="48">
        <v>2</v>
      </c>
      <c r="L3" s="46">
        <v>2</v>
      </c>
      <c r="M3" s="46">
        <v>1</v>
      </c>
      <c r="N3" s="49" t="s">
        <v>135</v>
      </c>
      <c r="O3" s="49" t="s">
        <v>109</v>
      </c>
      <c r="P3" s="50">
        <v>7.3</v>
      </c>
      <c r="Q3" s="51">
        <f t="shared" si="0"/>
        <v>7.3</v>
      </c>
      <c r="R3" s="51">
        <f>AVERAGE(S4:S16)</f>
        <v>940.38246585994068</v>
      </c>
      <c r="S3" s="51">
        <f t="shared" si="1"/>
        <v>4949.3813992628457</v>
      </c>
      <c r="T3" s="51">
        <f ca="1">SUM(AA8:AA11,T3:T16,S3:S16,)</f>
        <v>902.55438596491217</v>
      </c>
      <c r="U3" s="57" t="s">
        <v>191</v>
      </c>
      <c r="V3" s="59">
        <v>1016943117</v>
      </c>
      <c r="W3" s="58" t="s">
        <v>216</v>
      </c>
      <c r="X3" s="58" t="s">
        <v>219</v>
      </c>
      <c r="Y3" s="57" t="s">
        <v>222</v>
      </c>
      <c r="Z3" s="57" t="s">
        <v>226</v>
      </c>
      <c r="AA3" s="62" t="s">
        <v>15</v>
      </c>
      <c r="AB3" s="62" t="s">
        <v>18</v>
      </c>
      <c r="AC3" s="62" t="s">
        <v>14</v>
      </c>
      <c r="AD3" s="62" t="s">
        <v>11</v>
      </c>
      <c r="AE3" s="62" t="s">
        <v>26</v>
      </c>
      <c r="AF3" s="1"/>
      <c r="AG3" s="1"/>
      <c r="AH3" s="1"/>
      <c r="AI3" s="1"/>
    </row>
    <row r="4" spans="1:60" x14ac:dyDescent="0.25">
      <c r="A4" s="56" t="s">
        <v>193</v>
      </c>
      <c r="B4" s="56">
        <v>1012316243</v>
      </c>
      <c r="C4" s="46" t="s">
        <v>198</v>
      </c>
      <c r="D4" s="46" t="s">
        <v>199</v>
      </c>
      <c r="E4" s="46" t="s">
        <v>205</v>
      </c>
      <c r="F4" s="46" t="s">
        <v>206</v>
      </c>
      <c r="G4" s="46" t="s">
        <v>173</v>
      </c>
      <c r="H4" s="46">
        <v>3204125846</v>
      </c>
      <c r="I4" s="55" t="s">
        <v>48</v>
      </c>
      <c r="J4" s="47">
        <v>44230</v>
      </c>
      <c r="K4" s="48">
        <v>3</v>
      </c>
      <c r="L4" s="46">
        <v>3</v>
      </c>
      <c r="M4" s="46">
        <v>2</v>
      </c>
      <c r="N4" s="49" t="s">
        <v>136</v>
      </c>
      <c r="O4" s="49" t="s">
        <v>110</v>
      </c>
      <c r="P4" s="50">
        <v>8.5</v>
      </c>
      <c r="Q4" s="51">
        <f t="shared" si="0"/>
        <v>17</v>
      </c>
      <c r="R4" s="51">
        <f>AVERAGE(S5:S17)</f>
        <v>455.21698984302861</v>
      </c>
      <c r="S4" s="51">
        <f t="shared" si="1"/>
        <v>2395.8788939106771</v>
      </c>
      <c r="T4" s="51">
        <f ca="1">SUM(AA8:AA11,T4:T17,S4:S17,)</f>
        <v>728.23684210526312</v>
      </c>
      <c r="U4" s="57" t="s">
        <v>191</v>
      </c>
      <c r="V4" s="59">
        <v>1010051342</v>
      </c>
      <c r="W4" s="58" t="s">
        <v>217</v>
      </c>
      <c r="X4" s="58" t="s">
        <v>220</v>
      </c>
      <c r="Y4" s="58" t="s">
        <v>206</v>
      </c>
      <c r="Z4" s="58" t="s">
        <v>227</v>
      </c>
      <c r="AA4" s="62" t="s">
        <v>15</v>
      </c>
      <c r="AB4" s="62" t="s">
        <v>19</v>
      </c>
      <c r="AC4" s="62" t="s">
        <v>20</v>
      </c>
      <c r="AD4" s="62" t="s">
        <v>11</v>
      </c>
      <c r="AE4" s="62" t="s">
        <v>27</v>
      </c>
      <c r="AF4" s="1"/>
      <c r="AG4" s="1"/>
      <c r="AH4" s="1"/>
      <c r="AI4" s="1"/>
    </row>
    <row r="5" spans="1:60" x14ac:dyDescent="0.25">
      <c r="A5" s="56" t="s">
        <v>191</v>
      </c>
      <c r="B5" s="56">
        <v>1016942358</v>
      </c>
      <c r="C5" s="46" t="s">
        <v>207</v>
      </c>
      <c r="D5" s="46" t="s">
        <v>208</v>
      </c>
      <c r="E5" s="46" t="s">
        <v>209</v>
      </c>
      <c r="F5" s="46" t="s">
        <v>210</v>
      </c>
      <c r="G5" s="46" t="s">
        <v>177</v>
      </c>
      <c r="H5" s="46">
        <v>3043385964</v>
      </c>
      <c r="I5" s="55" t="s">
        <v>52</v>
      </c>
      <c r="J5" s="47">
        <v>44231</v>
      </c>
      <c r="K5" s="48">
        <v>4</v>
      </c>
      <c r="L5" s="46">
        <v>4</v>
      </c>
      <c r="M5" s="46">
        <v>3</v>
      </c>
      <c r="N5" s="49" t="s">
        <v>137</v>
      </c>
      <c r="O5" s="49" t="s">
        <v>153</v>
      </c>
      <c r="P5" s="50">
        <v>9</v>
      </c>
      <c r="Q5" s="51">
        <f t="shared" si="0"/>
        <v>27</v>
      </c>
      <c r="R5" s="51">
        <f>AVERAGE(S7:S18)</f>
        <v>189.4736842105263</v>
      </c>
      <c r="S5" s="51">
        <f t="shared" si="1"/>
        <v>997.22991689750688</v>
      </c>
      <c r="T5" s="51">
        <f ca="1">SUM(AA8:AA18,T5:T18,S5:S18,)</f>
        <v>513.9473684210526</v>
      </c>
      <c r="U5" s="58" t="s">
        <v>191</v>
      </c>
      <c r="V5" s="60">
        <v>1006051207</v>
      </c>
      <c r="W5" s="58" t="s">
        <v>218</v>
      </c>
      <c r="X5" s="58" t="s">
        <v>12</v>
      </c>
      <c r="Y5" s="57" t="s">
        <v>223</v>
      </c>
      <c r="Z5" s="57" t="s">
        <v>228</v>
      </c>
      <c r="AA5" s="62" t="s">
        <v>16</v>
      </c>
      <c r="AB5" s="62" t="s">
        <v>21</v>
      </c>
      <c r="AC5" s="62" t="s">
        <v>22</v>
      </c>
      <c r="AD5" s="62" t="s">
        <v>24</v>
      </c>
      <c r="AE5" s="62" t="s">
        <v>28</v>
      </c>
      <c r="AF5" s="1"/>
      <c r="AG5" s="1"/>
      <c r="AH5" s="1"/>
      <c r="AI5" s="1"/>
    </row>
    <row r="6" spans="1:60" x14ac:dyDescent="0.25">
      <c r="A6" s="56" t="s">
        <v>192</v>
      </c>
      <c r="B6" s="56">
        <v>1034656166</v>
      </c>
      <c r="C6" s="46" t="s">
        <v>211</v>
      </c>
      <c r="D6" s="46" t="s">
        <v>212</v>
      </c>
      <c r="E6" s="46" t="s">
        <v>213</v>
      </c>
      <c r="F6" s="46" t="s">
        <v>214</v>
      </c>
      <c r="G6" s="46" t="s">
        <v>231</v>
      </c>
      <c r="H6" s="46">
        <v>3172727782</v>
      </c>
      <c r="I6" s="55" t="s">
        <v>182</v>
      </c>
      <c r="J6" s="47">
        <v>44231</v>
      </c>
      <c r="K6" s="48">
        <v>5</v>
      </c>
      <c r="L6" s="46">
        <v>5</v>
      </c>
      <c r="M6" s="46">
        <v>2</v>
      </c>
      <c r="N6" s="49" t="s">
        <v>137</v>
      </c>
      <c r="O6" s="49" t="s">
        <v>112</v>
      </c>
      <c r="P6" s="50">
        <v>17</v>
      </c>
      <c r="Q6" s="51">
        <f t="shared" si="0"/>
        <v>34</v>
      </c>
      <c r="R6" s="51">
        <f>AVERAGE(Q6:Q6)</f>
        <v>34</v>
      </c>
      <c r="S6" s="51">
        <f t="shared" si="1"/>
        <v>178.94736842105263</v>
      </c>
      <c r="T6" s="51">
        <f ca="1">SUM(AA8:AA18,T6:T18,S6:S18,)</f>
        <v>261.4736842105263</v>
      </c>
      <c r="U6" s="58" t="s">
        <v>191</v>
      </c>
      <c r="V6" s="60">
        <v>1014176159</v>
      </c>
      <c r="W6" s="58" t="s">
        <v>212</v>
      </c>
      <c r="X6" s="58" t="s">
        <v>221</v>
      </c>
      <c r="Y6" s="57" t="s">
        <v>224</v>
      </c>
      <c r="Z6" s="57" t="s">
        <v>229</v>
      </c>
      <c r="AA6" s="62" t="s">
        <v>17</v>
      </c>
      <c r="AB6" s="62" t="s">
        <v>23</v>
      </c>
      <c r="AC6" s="62" t="s">
        <v>235</v>
      </c>
      <c r="AD6" s="62" t="s">
        <v>24</v>
      </c>
      <c r="AE6" s="62" t="s">
        <v>25</v>
      </c>
      <c r="AF6" s="11"/>
      <c r="AG6" s="11"/>
      <c r="AH6" s="11"/>
      <c r="AI6" s="11"/>
    </row>
    <row r="7" spans="1:60" x14ac:dyDescent="0.25">
      <c r="A7" s="56" t="s">
        <v>192</v>
      </c>
      <c r="B7" s="56">
        <v>1034656167</v>
      </c>
      <c r="C7" s="46" t="s">
        <v>211</v>
      </c>
      <c r="D7" s="46" t="s">
        <v>212</v>
      </c>
      <c r="E7" s="46" t="s">
        <v>213</v>
      </c>
      <c r="F7" s="46" t="s">
        <v>214</v>
      </c>
      <c r="G7" s="46" t="s">
        <v>181</v>
      </c>
      <c r="H7" s="46">
        <v>3172727783</v>
      </c>
      <c r="I7" s="55" t="s">
        <v>182</v>
      </c>
      <c r="J7" s="47">
        <v>44232</v>
      </c>
      <c r="K7" s="48">
        <v>5</v>
      </c>
      <c r="L7" s="46">
        <v>5</v>
      </c>
      <c r="M7" s="46">
        <v>2</v>
      </c>
      <c r="N7" s="49" t="s">
        <v>138</v>
      </c>
      <c r="O7" s="49" t="s">
        <v>112</v>
      </c>
      <c r="P7" s="50">
        <v>18</v>
      </c>
      <c r="Q7" s="51">
        <f t="shared" si="0"/>
        <v>36</v>
      </c>
      <c r="R7" s="51">
        <f>AVERAGE(Q7:Q7)</f>
        <v>36</v>
      </c>
      <c r="S7" s="51">
        <f t="shared" si="1"/>
        <v>189.4736842105263</v>
      </c>
      <c r="T7" s="51">
        <f ca="1">SUM(AA8:AA19,T7:T19,S7:S19,)</f>
        <v>261.4736842105263</v>
      </c>
      <c r="U7" s="58" t="s">
        <v>191</v>
      </c>
      <c r="V7" s="60">
        <v>1014176160</v>
      </c>
      <c r="W7" s="58" t="s">
        <v>212</v>
      </c>
      <c r="X7" s="58" t="s">
        <v>221</v>
      </c>
      <c r="Y7" s="57" t="s">
        <v>224</v>
      </c>
      <c r="Z7" s="57" t="s">
        <v>229</v>
      </c>
      <c r="AA7" s="62" t="s">
        <v>17</v>
      </c>
      <c r="AB7" s="62" t="s">
        <v>232</v>
      </c>
      <c r="AC7" s="62" t="s">
        <v>235</v>
      </c>
      <c r="AD7" s="62" t="s">
        <v>24</v>
      </c>
      <c r="AE7" s="62" t="s">
        <v>25</v>
      </c>
      <c r="AF7" s="1"/>
      <c r="AG7" s="1"/>
      <c r="AH7" s="1"/>
      <c r="AI7" s="1"/>
    </row>
    <row r="8" spans="1:60" x14ac:dyDescent="0.25">
      <c r="C8" s="11"/>
      <c r="D8" s="11"/>
      <c r="E8" s="11"/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1"/>
      <c r="V8" s="11"/>
      <c r="W8" s="11"/>
      <c r="X8" s="11"/>
      <c r="Y8" s="11"/>
      <c r="Z8" s="11"/>
      <c r="AA8" s="1"/>
      <c r="AB8" s="11"/>
      <c r="AC8" s="11"/>
      <c r="AD8" s="11"/>
      <c r="AE8" s="11"/>
      <c r="AF8" s="1"/>
      <c r="AG8" s="1"/>
      <c r="AH8" s="1"/>
      <c r="AI8" s="1"/>
      <c r="AJ8" s="1"/>
      <c r="AK8" s="1"/>
      <c r="AL8" s="1"/>
    </row>
    <row r="9" spans="1:60" x14ac:dyDescent="0.25"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11"/>
      <c r="V9" s="11"/>
      <c r="W9" s="11"/>
      <c r="X9" s="11"/>
      <c r="Y9" s="11"/>
      <c r="Z9" s="11"/>
      <c r="AA9" s="1"/>
      <c r="AB9" s="11"/>
      <c r="AC9" s="11"/>
      <c r="AD9" s="11"/>
      <c r="AE9" s="1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1:60" x14ac:dyDescent="0.25"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11"/>
      <c r="V10" s="11"/>
      <c r="W10" s="11"/>
      <c r="X10" s="11"/>
      <c r="Y10" s="11"/>
      <c r="Z10" s="11"/>
      <c r="AA10" s="1"/>
      <c r="AB10" s="11"/>
      <c r="AC10" s="11"/>
      <c r="AD10" s="11"/>
      <c r="AE10" s="1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</row>
    <row r="11" spans="1:60" x14ac:dyDescent="0.25"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11"/>
      <c r="V11" s="11"/>
      <c r="W11" s="11"/>
      <c r="X11" s="11"/>
      <c r="Y11" s="11"/>
      <c r="Z11" s="11"/>
      <c r="AA11" s="1"/>
      <c r="AB11" s="11"/>
      <c r="AC11" s="11"/>
      <c r="AD11" s="11"/>
      <c r="AE11" s="1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</row>
    <row r="12" spans="1:60" x14ac:dyDescent="0.25"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11"/>
      <c r="V12" s="11"/>
      <c r="W12" s="11"/>
      <c r="X12" s="11"/>
      <c r="Y12" s="11"/>
      <c r="Z12" s="11"/>
      <c r="AB12" s="11"/>
      <c r="AC12" s="11"/>
      <c r="AD12" s="11"/>
      <c r="AE12" s="1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x14ac:dyDescent="0.25"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11"/>
      <c r="V13" s="11"/>
      <c r="W13" s="11"/>
      <c r="X13" s="11"/>
      <c r="Y13" s="11"/>
      <c r="Z13" s="11"/>
      <c r="AB13" s="11"/>
      <c r="AC13" s="11"/>
      <c r="AD13" s="11"/>
      <c r="AE13" s="1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x14ac:dyDescent="0.25"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11"/>
      <c r="V14" s="11"/>
      <c r="W14" s="11"/>
      <c r="X14" s="11"/>
      <c r="Y14" s="11"/>
      <c r="Z14" s="11"/>
      <c r="AB14" s="11"/>
      <c r="AC14" s="11"/>
      <c r="AD14" s="11"/>
      <c r="AE14" s="1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</row>
    <row r="15" spans="1:60" x14ac:dyDescent="0.25"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11"/>
      <c r="V15" s="11"/>
      <c r="W15" s="11"/>
      <c r="X15" s="11"/>
      <c r="Y15" s="11"/>
      <c r="Z15" s="11"/>
      <c r="AB15" s="11"/>
      <c r="AC15" s="11"/>
      <c r="AD15" s="11"/>
      <c r="AE15" s="1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x14ac:dyDescent="0.25"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11"/>
      <c r="V16" s="11"/>
      <c r="W16" s="11"/>
      <c r="X16" s="11"/>
      <c r="Y16" s="11"/>
      <c r="Z16" s="11"/>
      <c r="AB16" s="11"/>
      <c r="AC16" s="11"/>
      <c r="AD16" s="11"/>
      <c r="AE16" s="1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7:60" x14ac:dyDescent="0.25"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11"/>
      <c r="V17" s="11"/>
      <c r="W17" s="11"/>
      <c r="X17" s="11"/>
      <c r="Y17" s="11"/>
      <c r="Z17" s="11"/>
      <c r="AB17" s="11"/>
      <c r="AC17" s="11"/>
      <c r="AD17" s="11"/>
      <c r="AE17" s="1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7:60" x14ac:dyDescent="0.25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11"/>
      <c r="V18" s="11"/>
      <c r="W18" s="11"/>
      <c r="X18" s="11"/>
      <c r="Y18" s="11"/>
      <c r="Z18" s="11"/>
      <c r="AB18" s="11"/>
      <c r="AC18" s="11"/>
      <c r="AD18" s="11"/>
      <c r="AE18" s="1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7:60" x14ac:dyDescent="0.25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11"/>
      <c r="V19" s="11"/>
      <c r="W19" s="11"/>
      <c r="X19" s="11"/>
      <c r="Y19" s="11"/>
      <c r="Z19" s="11"/>
      <c r="AA19" s="1"/>
      <c r="AB19" s="11"/>
      <c r="AC19" s="11"/>
      <c r="AD19" s="11"/>
      <c r="AE19" s="1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7:60" x14ac:dyDescent="0.25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11"/>
      <c r="V20" s="11"/>
      <c r="W20" s="11"/>
      <c r="X20" s="11"/>
      <c r="Y20" s="11"/>
      <c r="Z20" s="11"/>
      <c r="AA20" s="1"/>
      <c r="AB20" s="11"/>
      <c r="AC20" s="11"/>
      <c r="AD20" s="11"/>
      <c r="AE20" s="1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7:60" x14ac:dyDescent="0.25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11"/>
      <c r="V21" s="11"/>
      <c r="W21" s="11"/>
      <c r="X21" s="11"/>
      <c r="Y21" s="11"/>
      <c r="Z21" s="11"/>
      <c r="AA21" s="1"/>
      <c r="AB21" s="11"/>
      <c r="AC21" s="11"/>
      <c r="AD21" s="11"/>
      <c r="AE21" s="1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7:60" x14ac:dyDescent="0.25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11"/>
      <c r="V22" s="11"/>
      <c r="W22" s="11"/>
      <c r="X22" s="11"/>
      <c r="Y22" s="11"/>
      <c r="Z22" s="11"/>
      <c r="AA22" s="1"/>
      <c r="AB22" s="11"/>
      <c r="AC22" s="11"/>
      <c r="AD22" s="11"/>
      <c r="AE22" s="1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7:60" x14ac:dyDescent="0.25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11"/>
      <c r="V23" s="11"/>
      <c r="W23" s="11"/>
      <c r="X23" s="11"/>
      <c r="Y23" s="11"/>
      <c r="Z23" s="11"/>
      <c r="AA23" s="1"/>
      <c r="AB23" s="11"/>
      <c r="AC23" s="11"/>
      <c r="AD23" s="11"/>
      <c r="AE23" s="1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7:60" x14ac:dyDescent="0.25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11"/>
      <c r="V24" s="11"/>
      <c r="W24" s="11"/>
      <c r="X24" s="11"/>
      <c r="Y24" s="11"/>
      <c r="Z24" s="11"/>
      <c r="AA24" s="1"/>
      <c r="AB24" s="11"/>
      <c r="AC24" s="11"/>
      <c r="AD24" s="11"/>
      <c r="AE24" s="1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7:60" x14ac:dyDescent="0.25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11"/>
      <c r="V25" s="11"/>
      <c r="W25" s="11"/>
      <c r="X25" s="11"/>
      <c r="Y25" s="11"/>
      <c r="Z25" s="11"/>
      <c r="AA25" s="1"/>
      <c r="AB25" s="11"/>
      <c r="AC25" s="11"/>
      <c r="AD25" s="11"/>
      <c r="AE25" s="1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7:60" x14ac:dyDescent="0.25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11"/>
      <c r="V26" s="11"/>
      <c r="W26" s="11"/>
      <c r="X26" s="11"/>
      <c r="Y26" s="11"/>
      <c r="Z26" s="11"/>
      <c r="AA26" s="1"/>
      <c r="AB26" s="11"/>
      <c r="AC26" s="11"/>
      <c r="AD26" s="11"/>
      <c r="AE26" s="1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7:60" x14ac:dyDescent="0.25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11"/>
      <c r="V27" s="11"/>
      <c r="W27" s="11"/>
      <c r="X27" s="11"/>
      <c r="Y27" s="11"/>
      <c r="Z27" s="11"/>
      <c r="AA27" s="1"/>
      <c r="AB27" s="11"/>
      <c r="AC27" s="11"/>
      <c r="AD27" s="11"/>
      <c r="AE27" s="1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7:60" x14ac:dyDescent="0.25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11"/>
      <c r="V28" s="11"/>
      <c r="W28" s="11"/>
      <c r="X28" s="11"/>
      <c r="Y28" s="11"/>
      <c r="Z28" s="11"/>
      <c r="AA28" s="1"/>
      <c r="AB28" s="11"/>
      <c r="AC28" s="11"/>
      <c r="AD28" s="11"/>
      <c r="AE28" s="1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7:60" x14ac:dyDescent="0.25"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11"/>
      <c r="V29" s="11"/>
      <c r="W29" s="11"/>
      <c r="X29" s="11"/>
      <c r="Y29" s="11"/>
      <c r="Z29" s="11"/>
      <c r="AA29" s="1"/>
      <c r="AB29" s="11"/>
      <c r="AC29" s="11"/>
      <c r="AD29" s="11"/>
      <c r="AE29" s="1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7:60" x14ac:dyDescent="0.25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11"/>
      <c r="V30" s="11"/>
      <c r="W30" s="11"/>
      <c r="X30" s="11"/>
      <c r="Y30" s="11"/>
      <c r="Z30" s="11"/>
      <c r="AA30" s="1"/>
      <c r="AB30" s="11"/>
      <c r="AC30" s="11"/>
      <c r="AD30" s="11"/>
      <c r="AE30" s="1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7:60" x14ac:dyDescent="0.25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11"/>
      <c r="V31" s="11"/>
      <c r="W31" s="11"/>
      <c r="X31" s="11"/>
      <c r="Y31" s="11"/>
      <c r="Z31" s="11"/>
      <c r="AA31" s="1"/>
      <c r="AB31" s="11"/>
      <c r="AC31" s="11"/>
      <c r="AD31" s="11"/>
      <c r="AE31" s="1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7:60" x14ac:dyDescent="0.25"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11"/>
      <c r="V32" s="11"/>
      <c r="W32" s="11"/>
      <c r="X32" s="11"/>
      <c r="Y32" s="11"/>
      <c r="Z32" s="11"/>
      <c r="AA32" s="1"/>
      <c r="AB32" s="11"/>
      <c r="AC32" s="11"/>
      <c r="AD32" s="11"/>
      <c r="AE32" s="1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7:60" x14ac:dyDescent="0.25"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11"/>
      <c r="V33" s="11"/>
      <c r="W33" s="11"/>
      <c r="X33" s="11"/>
      <c r="Y33" s="11"/>
      <c r="Z33" s="11"/>
      <c r="AA33" s="1"/>
      <c r="AB33" s="11"/>
      <c r="AC33" s="11"/>
      <c r="AD33" s="11"/>
      <c r="AE33" s="1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7:60" x14ac:dyDescent="0.25"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11"/>
      <c r="V34" s="11"/>
      <c r="W34" s="11"/>
      <c r="X34" s="11"/>
      <c r="Y34" s="11"/>
      <c r="Z34" s="11"/>
      <c r="AA34" s="1"/>
      <c r="AB34" s="11"/>
      <c r="AC34" s="11"/>
      <c r="AD34" s="11"/>
      <c r="AE34" s="1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7:60" x14ac:dyDescent="0.25"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11"/>
      <c r="V35" s="11"/>
      <c r="W35" s="11"/>
      <c r="X35" s="11"/>
      <c r="Y35" s="11"/>
      <c r="Z35" s="11"/>
      <c r="AA35" s="1"/>
      <c r="AB35" s="11"/>
      <c r="AC35" s="11"/>
      <c r="AD35" s="11"/>
      <c r="AE35" s="1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7:60" x14ac:dyDescent="0.25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11"/>
      <c r="V36" s="11"/>
      <c r="W36" s="11"/>
      <c r="X36" s="11"/>
      <c r="Y36" s="11"/>
      <c r="Z36" s="11"/>
      <c r="AA36" s="1"/>
      <c r="AB36" s="11"/>
      <c r="AC36" s="11"/>
      <c r="AD36" s="11"/>
      <c r="AE36" s="1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7:60" x14ac:dyDescent="0.25"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11"/>
      <c r="V37" s="11"/>
      <c r="W37" s="11"/>
      <c r="X37" s="11"/>
      <c r="Y37" s="11"/>
      <c r="Z37" s="11"/>
      <c r="AA37" s="1"/>
      <c r="AB37" s="11"/>
      <c r="AC37" s="11"/>
      <c r="AD37" s="11"/>
      <c r="AE37" s="1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7:60" x14ac:dyDescent="0.25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11"/>
      <c r="V38" s="11"/>
      <c r="W38" s="11"/>
      <c r="X38" s="11"/>
      <c r="Y38" s="11"/>
      <c r="Z38" s="11"/>
      <c r="AA38" s="1"/>
      <c r="AB38" s="11"/>
      <c r="AC38" s="11"/>
      <c r="AD38" s="11"/>
      <c r="AE38" s="1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7:60" x14ac:dyDescent="0.25"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11"/>
      <c r="V39" s="11"/>
      <c r="W39" s="11"/>
      <c r="X39" s="11"/>
      <c r="Y39" s="11"/>
      <c r="Z39" s="11"/>
      <c r="AA39" s="1"/>
      <c r="AB39" s="11"/>
      <c r="AC39" s="11"/>
      <c r="AD39" s="11"/>
      <c r="AE39" s="1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7:60" x14ac:dyDescent="0.25"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11"/>
      <c r="V40" s="11"/>
      <c r="W40" s="11"/>
      <c r="X40" s="11"/>
      <c r="Y40" s="11"/>
      <c r="Z40" s="11"/>
      <c r="AA40" s="1"/>
      <c r="AB40" s="11"/>
      <c r="AC40" s="11"/>
      <c r="AD40" s="11"/>
      <c r="AE40" s="1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7:60" x14ac:dyDescent="0.25"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11"/>
      <c r="V41" s="11"/>
      <c r="W41" s="11"/>
      <c r="X41" s="11"/>
      <c r="Y41" s="11"/>
      <c r="Z41" s="11"/>
      <c r="AA41" s="1"/>
      <c r="AB41" s="11"/>
      <c r="AC41" s="11"/>
      <c r="AD41" s="11"/>
      <c r="AE41" s="1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7:60" x14ac:dyDescent="0.25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11"/>
      <c r="V42" s="11"/>
      <c r="W42" s="11"/>
      <c r="X42" s="11"/>
      <c r="Y42" s="11"/>
      <c r="Z42" s="11"/>
      <c r="AA42" s="1"/>
      <c r="AB42" s="11"/>
      <c r="AC42" s="11"/>
      <c r="AD42" s="11"/>
      <c r="AE42" s="1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7:60" x14ac:dyDescent="0.25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11"/>
      <c r="V43" s="11"/>
      <c r="W43" s="11"/>
      <c r="X43" s="11"/>
      <c r="Y43" s="11"/>
      <c r="Z43" s="11"/>
      <c r="AA43" s="1"/>
      <c r="AB43" s="11"/>
      <c r="AC43" s="11"/>
      <c r="AD43" s="11"/>
      <c r="AE43" s="1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7:60" x14ac:dyDescent="0.25"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11"/>
      <c r="V44" s="11"/>
      <c r="W44" s="11"/>
      <c r="X44" s="11"/>
      <c r="Y44" s="11"/>
      <c r="Z44" s="11"/>
      <c r="AA44" s="1"/>
      <c r="AB44" s="11"/>
      <c r="AC44" s="11"/>
      <c r="AD44" s="11"/>
      <c r="AE44" s="1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7:60" x14ac:dyDescent="0.25"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11"/>
      <c r="V45" s="11"/>
      <c r="W45" s="11"/>
      <c r="X45" s="11"/>
      <c r="Y45" s="11"/>
      <c r="Z45" s="11"/>
      <c r="AA45" s="1"/>
      <c r="AB45" s="11"/>
      <c r="AC45" s="11"/>
      <c r="AD45" s="11"/>
      <c r="AE45" s="1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7:60" x14ac:dyDescent="0.25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11"/>
      <c r="V46" s="11"/>
      <c r="W46" s="11"/>
      <c r="X46" s="11"/>
      <c r="Y46" s="11"/>
      <c r="Z46" s="11"/>
      <c r="AA46" s="1"/>
      <c r="AB46" s="11"/>
      <c r="AC46" s="11"/>
      <c r="AD46" s="11"/>
      <c r="AE46" s="1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7:60" x14ac:dyDescent="0.25"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11"/>
      <c r="V47" s="11"/>
      <c r="W47" s="11"/>
      <c r="X47" s="11"/>
      <c r="Y47" s="11"/>
      <c r="Z47" s="11"/>
      <c r="AA47" s="1"/>
      <c r="AB47" s="11"/>
      <c r="AC47" s="11"/>
      <c r="AD47" s="11"/>
      <c r="AE47" s="1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7:60" x14ac:dyDescent="0.25"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11"/>
      <c r="V48" s="11"/>
      <c r="W48" s="11"/>
      <c r="X48" s="11"/>
      <c r="Y48" s="11"/>
      <c r="Z48" s="11"/>
      <c r="AA48" s="1"/>
      <c r="AB48" s="11"/>
      <c r="AC48" s="11"/>
      <c r="AD48" s="11"/>
      <c r="AE48" s="1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7:60" x14ac:dyDescent="0.25"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11"/>
      <c r="V49" s="11"/>
      <c r="W49" s="11"/>
      <c r="X49" s="11"/>
      <c r="Y49" s="11"/>
      <c r="Z49" s="11"/>
      <c r="AA49" s="1"/>
      <c r="AB49" s="11"/>
      <c r="AC49" s="11"/>
      <c r="AD49" s="11"/>
      <c r="AE49" s="1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7:60" x14ac:dyDescent="0.25"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"/>
      <c r="U50" s="11"/>
      <c r="V50" s="11"/>
      <c r="W50" s="11"/>
      <c r="X50" s="11"/>
      <c r="Y50" s="11"/>
      <c r="Z50" s="11"/>
      <c r="AA50" s="1"/>
      <c r="AB50" s="11"/>
      <c r="AC50" s="11"/>
      <c r="AD50" s="11"/>
      <c r="AE50" s="1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7:60" x14ac:dyDescent="0.25"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/>
      <c r="U51" s="11"/>
      <c r="V51" s="11"/>
      <c r="W51" s="11"/>
      <c r="X51" s="11"/>
      <c r="Y51" s="11"/>
      <c r="Z51" s="11"/>
      <c r="AA51" s="1"/>
      <c r="AB51" s="11"/>
      <c r="AC51" s="11"/>
      <c r="AD51" s="11"/>
      <c r="AE51" s="1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7:60" x14ac:dyDescent="0.25"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"/>
      <c r="U52" s="11"/>
      <c r="V52" s="11"/>
      <c r="W52" s="11"/>
      <c r="X52" s="11"/>
      <c r="Y52" s="11"/>
      <c r="Z52" s="11"/>
      <c r="AA52" s="1"/>
      <c r="AB52" s="11"/>
      <c r="AC52" s="11"/>
      <c r="AD52" s="11"/>
      <c r="AE52" s="1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7:60" x14ac:dyDescent="0.25"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"/>
      <c r="U53" s="11"/>
      <c r="V53" s="11"/>
      <c r="W53" s="11"/>
      <c r="X53" s="11"/>
      <c r="Y53" s="11"/>
      <c r="Z53" s="11"/>
      <c r="AA53" s="1"/>
      <c r="AB53" s="11"/>
      <c r="AC53" s="11"/>
      <c r="AD53" s="11"/>
      <c r="AE53" s="1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7:60" x14ac:dyDescent="0.25"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"/>
      <c r="U54" s="11"/>
      <c r="V54" s="11"/>
      <c r="W54" s="11"/>
      <c r="X54" s="11"/>
      <c r="Y54" s="11"/>
      <c r="Z54" s="11"/>
      <c r="AA54" s="1"/>
      <c r="AB54" s="11"/>
      <c r="AC54" s="11"/>
      <c r="AD54" s="11"/>
      <c r="AE54" s="1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7:60" x14ac:dyDescent="0.25"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"/>
      <c r="U55" s="11"/>
      <c r="V55" s="11"/>
      <c r="W55" s="11"/>
      <c r="X55" s="11"/>
      <c r="Y55" s="11"/>
      <c r="Z55" s="11"/>
      <c r="AA55" s="1"/>
      <c r="AB55" s="11"/>
      <c r="AC55" s="11"/>
      <c r="AD55" s="11"/>
      <c r="AE55" s="1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7:60" x14ac:dyDescent="0.25"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"/>
      <c r="U56" s="11"/>
      <c r="V56" s="11"/>
      <c r="W56" s="11"/>
      <c r="X56" s="11"/>
      <c r="Y56" s="11"/>
      <c r="Z56" s="11"/>
      <c r="AA56" s="1"/>
      <c r="AB56" s="11"/>
      <c r="AC56" s="11"/>
      <c r="AD56" s="11"/>
      <c r="AE56" s="1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7:60" x14ac:dyDescent="0.25"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"/>
      <c r="U57" s="11"/>
      <c r="V57" s="11"/>
      <c r="W57" s="11"/>
      <c r="X57" s="11"/>
      <c r="Y57" s="11"/>
      <c r="Z57" s="11"/>
      <c r="AA57" s="1"/>
      <c r="AB57" s="11"/>
      <c r="AC57" s="11"/>
      <c r="AD57" s="11"/>
      <c r="AE57" s="1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7:60" x14ac:dyDescent="0.25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"/>
      <c r="U58" s="11"/>
      <c r="V58" s="11"/>
      <c r="W58" s="11"/>
      <c r="X58" s="11"/>
      <c r="Y58" s="11"/>
      <c r="Z58" s="11"/>
      <c r="AA58" s="1"/>
      <c r="AB58" s="11"/>
      <c r="AC58" s="11"/>
      <c r="AD58" s="11"/>
      <c r="AE58" s="1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7:60" x14ac:dyDescent="0.25"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"/>
      <c r="U59" s="11"/>
      <c r="V59" s="11"/>
      <c r="W59" s="11"/>
      <c r="X59" s="11"/>
      <c r="Y59" s="11"/>
      <c r="Z59" s="11"/>
      <c r="AA59" s="1"/>
      <c r="AB59" s="11"/>
      <c r="AC59" s="11"/>
      <c r="AD59" s="11"/>
      <c r="AE59" s="1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7:60" x14ac:dyDescent="0.25"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2"/>
      <c r="U60" s="11"/>
      <c r="V60" s="11"/>
      <c r="W60" s="11"/>
      <c r="X60" s="11"/>
      <c r="Y60" s="11"/>
      <c r="Z60" s="11"/>
      <c r="AA60" s="1"/>
      <c r="AB60" s="11"/>
      <c r="AC60" s="11"/>
      <c r="AD60" s="11"/>
      <c r="AE60" s="1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spans="7:60" x14ac:dyDescent="0.25"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2"/>
      <c r="U61" s="11"/>
      <c r="V61" s="11"/>
      <c r="W61" s="11"/>
      <c r="X61" s="11"/>
      <c r="Y61" s="11"/>
      <c r="Z61" s="11"/>
      <c r="AA61" s="1"/>
      <c r="AB61" s="11"/>
      <c r="AC61" s="11"/>
      <c r="AD61" s="11"/>
      <c r="AE61" s="1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7:60" x14ac:dyDescent="0.25"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2"/>
      <c r="U62" s="11"/>
      <c r="V62" s="11"/>
      <c r="W62" s="11"/>
      <c r="X62" s="11"/>
      <c r="Y62" s="11"/>
      <c r="Z62" s="11"/>
      <c r="AA62" s="1"/>
      <c r="AB62" s="11"/>
      <c r="AC62" s="11"/>
      <c r="AD62" s="11"/>
      <c r="AE62" s="1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7:60" x14ac:dyDescent="0.25"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2"/>
      <c r="U63" s="11"/>
      <c r="V63" s="11"/>
      <c r="W63" s="11"/>
      <c r="X63" s="11"/>
      <c r="Y63" s="11"/>
      <c r="Z63" s="11"/>
      <c r="AA63" s="1"/>
      <c r="AB63" s="11"/>
      <c r="AC63" s="11"/>
      <c r="AD63" s="11"/>
      <c r="AE63" s="1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7:60" x14ac:dyDescent="0.25"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"/>
      <c r="U64" s="11"/>
      <c r="V64" s="11"/>
      <c r="W64" s="11"/>
      <c r="X64" s="11"/>
      <c r="Y64" s="11"/>
      <c r="Z64" s="11"/>
      <c r="AA64" s="1"/>
      <c r="AB64" s="11"/>
      <c r="AC64" s="11"/>
      <c r="AD64" s="11"/>
      <c r="AE64" s="1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7:60" x14ac:dyDescent="0.25"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2"/>
      <c r="U65" s="11"/>
      <c r="V65" s="11"/>
      <c r="W65" s="11"/>
      <c r="X65" s="11"/>
      <c r="Y65" s="11"/>
      <c r="Z65" s="11"/>
      <c r="AA65" s="1"/>
      <c r="AB65" s="11"/>
      <c r="AC65" s="11"/>
      <c r="AD65" s="11"/>
      <c r="AE65" s="1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7:60" x14ac:dyDescent="0.25"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2"/>
      <c r="U66" s="11"/>
      <c r="V66" s="11"/>
      <c r="W66" s="11"/>
      <c r="X66" s="11"/>
      <c r="Y66" s="11"/>
      <c r="Z66" s="11"/>
      <c r="AA66" s="1"/>
      <c r="AB66" s="11"/>
      <c r="AC66" s="11"/>
      <c r="AD66" s="11"/>
      <c r="AE66" s="1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7:60" x14ac:dyDescent="0.25"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2"/>
      <c r="U67" s="11"/>
      <c r="V67" s="11"/>
      <c r="W67" s="11"/>
      <c r="X67" s="11"/>
      <c r="Y67" s="11"/>
      <c r="Z67" s="11"/>
      <c r="AA67" s="1"/>
      <c r="AB67" s="11"/>
      <c r="AC67" s="11"/>
      <c r="AD67" s="11"/>
      <c r="AE67" s="1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7:60" x14ac:dyDescent="0.25"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2"/>
      <c r="U68" s="11"/>
      <c r="V68" s="11"/>
      <c r="W68" s="11"/>
      <c r="X68" s="11"/>
      <c r="Y68" s="11"/>
      <c r="Z68" s="11"/>
      <c r="AA68" s="1"/>
      <c r="AB68" s="11"/>
      <c r="AC68" s="11"/>
      <c r="AD68" s="11"/>
      <c r="AE68" s="1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7:60" x14ac:dyDescent="0.25"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2"/>
      <c r="U69" s="11"/>
      <c r="V69" s="11"/>
      <c r="W69" s="11"/>
      <c r="X69" s="11"/>
      <c r="Y69" s="11"/>
      <c r="Z69" s="11"/>
      <c r="AA69" s="1"/>
      <c r="AB69" s="11"/>
      <c r="AC69" s="11"/>
      <c r="AD69" s="11"/>
      <c r="AE69" s="1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7:60" x14ac:dyDescent="0.25"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2"/>
      <c r="U70" s="11"/>
      <c r="V70" s="11"/>
      <c r="W70" s="11"/>
      <c r="X70" s="11"/>
      <c r="Y70" s="11"/>
      <c r="Z70" s="11"/>
      <c r="AA70" s="1"/>
      <c r="AB70" s="11"/>
      <c r="AC70" s="11"/>
      <c r="AD70" s="11"/>
      <c r="AE70" s="1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spans="7:60" x14ac:dyDescent="0.25"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2"/>
      <c r="U71" s="11"/>
      <c r="V71" s="11"/>
      <c r="W71" s="11"/>
      <c r="X71" s="11"/>
      <c r="Y71" s="11"/>
      <c r="Z71" s="11"/>
      <c r="AA71" s="1"/>
      <c r="AB71" s="11"/>
      <c r="AC71" s="11"/>
      <c r="AD71" s="11"/>
      <c r="AE71" s="1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7:60" x14ac:dyDescent="0.25"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2"/>
      <c r="U72" s="11"/>
      <c r="V72" s="11"/>
      <c r="W72" s="11"/>
      <c r="X72" s="11"/>
      <c r="Y72" s="11"/>
      <c r="Z72" s="11"/>
      <c r="AA72" s="1"/>
      <c r="AB72" s="11"/>
      <c r="AC72" s="11"/>
      <c r="AD72" s="11"/>
      <c r="AE72" s="1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7:60" x14ac:dyDescent="0.25"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"/>
      <c r="U73" s="11"/>
      <c r="V73" s="11"/>
      <c r="W73" s="11"/>
      <c r="X73" s="11"/>
      <c r="Y73" s="11"/>
      <c r="Z73" s="11"/>
      <c r="AA73" s="1"/>
      <c r="AB73" s="11"/>
      <c r="AC73" s="11"/>
      <c r="AD73" s="11"/>
      <c r="AE73" s="1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spans="7:60" x14ac:dyDescent="0.25"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"/>
      <c r="U74" s="11"/>
      <c r="V74" s="11"/>
      <c r="W74" s="11"/>
      <c r="X74" s="11"/>
      <c r="Y74" s="11"/>
      <c r="Z74" s="11"/>
      <c r="AA74" s="1"/>
      <c r="AB74" s="11"/>
      <c r="AC74" s="11"/>
      <c r="AD74" s="11"/>
      <c r="AE74" s="1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7:60" x14ac:dyDescent="0.25"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2"/>
      <c r="U75" s="11"/>
      <c r="V75" s="11"/>
      <c r="W75" s="11"/>
      <c r="X75" s="11"/>
      <c r="Y75" s="11"/>
      <c r="Z75" s="11"/>
      <c r="AA75" s="1"/>
      <c r="AB75" s="11"/>
      <c r="AC75" s="11"/>
      <c r="AD75" s="11"/>
      <c r="AE75" s="1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7:60" x14ac:dyDescent="0.25"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2"/>
      <c r="U76" s="11"/>
      <c r="V76" s="11"/>
      <c r="W76" s="11"/>
      <c r="X76" s="11"/>
      <c r="Y76" s="11"/>
      <c r="Z76" s="11"/>
      <c r="AA76" s="1"/>
      <c r="AB76" s="11"/>
      <c r="AC76" s="11"/>
      <c r="AD76" s="11"/>
      <c r="AE76" s="1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7:60" x14ac:dyDescent="0.25"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"/>
      <c r="U77" s="11"/>
      <c r="V77" s="11"/>
      <c r="W77" s="11"/>
      <c r="X77" s="11"/>
      <c r="Y77" s="11"/>
      <c r="Z77" s="11"/>
      <c r="AA77" s="1"/>
      <c r="AB77" s="11"/>
      <c r="AC77" s="11"/>
      <c r="AD77" s="11"/>
      <c r="AE77" s="1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7:60" x14ac:dyDescent="0.25"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2"/>
      <c r="U78" s="11"/>
      <c r="V78" s="11"/>
      <c r="W78" s="11"/>
      <c r="X78" s="11"/>
      <c r="Y78" s="11"/>
      <c r="Z78" s="11"/>
      <c r="AA78" s="1"/>
      <c r="AB78" s="11"/>
      <c r="AC78" s="11"/>
      <c r="AD78" s="11"/>
      <c r="AE78" s="1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7:60" x14ac:dyDescent="0.25"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2"/>
      <c r="U79" s="11"/>
      <c r="V79" s="11"/>
      <c r="W79" s="11"/>
      <c r="X79" s="11"/>
      <c r="Y79" s="11"/>
      <c r="Z79" s="11"/>
      <c r="AA79" s="1"/>
      <c r="AB79" s="11"/>
      <c r="AC79" s="11"/>
      <c r="AD79" s="11"/>
      <c r="AE79" s="1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spans="7:60" x14ac:dyDescent="0.25"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"/>
      <c r="U80" s="11"/>
      <c r="V80" s="11"/>
      <c r="W80" s="11"/>
      <c r="X80" s="11"/>
      <c r="Y80" s="11"/>
      <c r="Z80" s="11"/>
      <c r="AA80" s="1"/>
      <c r="AB80" s="11"/>
      <c r="AC80" s="11"/>
      <c r="AD80" s="11"/>
      <c r="AE80" s="1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spans="7:60" x14ac:dyDescent="0.25"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2"/>
      <c r="U81" s="11"/>
      <c r="V81" s="11"/>
      <c r="W81" s="11"/>
      <c r="X81" s="11"/>
      <c r="Y81" s="11"/>
      <c r="Z81" s="11"/>
      <c r="AA81" s="1"/>
      <c r="AB81" s="11"/>
      <c r="AC81" s="11"/>
      <c r="AD81" s="11"/>
      <c r="AE81" s="1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spans="7:60" x14ac:dyDescent="0.25"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2"/>
      <c r="U82" s="11"/>
      <c r="V82" s="11"/>
      <c r="W82" s="11"/>
      <c r="X82" s="11"/>
      <c r="Y82" s="11"/>
      <c r="Z82" s="11"/>
      <c r="AA82" s="1"/>
      <c r="AB82" s="11"/>
      <c r="AC82" s="11"/>
      <c r="AD82" s="11"/>
      <c r="AE82" s="1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7:60" x14ac:dyDescent="0.25"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2"/>
      <c r="U83" s="11"/>
      <c r="V83" s="11"/>
      <c r="W83" s="11"/>
      <c r="X83" s="11"/>
      <c r="Y83" s="11"/>
      <c r="Z83" s="11"/>
      <c r="AA83" s="1"/>
      <c r="AB83" s="11"/>
      <c r="AC83" s="11"/>
      <c r="AD83" s="11"/>
      <c r="AE83" s="1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7:60" x14ac:dyDescent="0.25"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2"/>
      <c r="U84" s="11"/>
      <c r="V84" s="11"/>
      <c r="W84" s="11"/>
      <c r="X84" s="11"/>
      <c r="Y84" s="11"/>
      <c r="Z84" s="11"/>
      <c r="AA84" s="1"/>
      <c r="AB84" s="11"/>
      <c r="AC84" s="11"/>
      <c r="AD84" s="11"/>
      <c r="AE84" s="1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7:60" x14ac:dyDescent="0.25"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2"/>
      <c r="U85" s="11"/>
      <c r="V85" s="11"/>
      <c r="W85" s="11"/>
      <c r="X85" s="11"/>
      <c r="Y85" s="11"/>
      <c r="Z85" s="11"/>
      <c r="AA85" s="1"/>
      <c r="AB85" s="11"/>
      <c r="AC85" s="11"/>
      <c r="AD85" s="11"/>
      <c r="AE85" s="1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7:60" x14ac:dyDescent="0.25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2"/>
      <c r="U86" s="11"/>
      <c r="V86" s="11"/>
      <c r="W86" s="11"/>
      <c r="X86" s="11"/>
      <c r="Y86" s="11"/>
      <c r="Z86" s="11"/>
      <c r="AA86" s="1"/>
      <c r="AB86" s="11"/>
      <c r="AC86" s="11"/>
      <c r="AD86" s="11"/>
      <c r="AE86" s="1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7:60" x14ac:dyDescent="0.25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2"/>
      <c r="U87" s="11"/>
      <c r="V87" s="11"/>
      <c r="W87" s="11"/>
      <c r="X87" s="11"/>
      <c r="Y87" s="11"/>
      <c r="Z87" s="11"/>
      <c r="AA87" s="1"/>
      <c r="AB87" s="11"/>
      <c r="AC87" s="11"/>
      <c r="AD87" s="11"/>
      <c r="AE87" s="1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7:60" x14ac:dyDescent="0.25"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2"/>
      <c r="U88" s="11"/>
      <c r="V88" s="11"/>
      <c r="W88" s="11"/>
      <c r="X88" s="11"/>
      <c r="Y88" s="11"/>
      <c r="Z88" s="11"/>
      <c r="AA88" s="1"/>
      <c r="AB88" s="11"/>
      <c r="AC88" s="11"/>
      <c r="AD88" s="11"/>
      <c r="AE88" s="1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 spans="7:60" x14ac:dyDescent="0.25"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"/>
      <c r="U89" s="11"/>
      <c r="V89" s="11"/>
      <c r="W89" s="11"/>
      <c r="X89" s="11"/>
      <c r="Y89" s="11"/>
      <c r="Z89" s="11"/>
      <c r="AA89" s="1"/>
      <c r="AB89" s="11"/>
      <c r="AC89" s="11"/>
      <c r="AD89" s="11"/>
      <c r="AE89" s="1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7:60" x14ac:dyDescent="0.25"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2"/>
      <c r="U90" s="11"/>
      <c r="V90" s="11"/>
      <c r="W90" s="11"/>
      <c r="X90" s="11"/>
      <c r="Y90" s="11"/>
      <c r="Z90" s="11"/>
      <c r="AA90" s="1"/>
      <c r="AB90" s="11"/>
      <c r="AC90" s="11"/>
      <c r="AD90" s="11"/>
      <c r="AE90" s="1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7:60" x14ac:dyDescent="0.25"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2"/>
      <c r="U91" s="11"/>
      <c r="V91" s="11"/>
      <c r="W91" s="11"/>
      <c r="X91" s="11"/>
      <c r="Y91" s="11"/>
      <c r="Z91" s="11"/>
      <c r="AA91" s="1"/>
      <c r="AB91" s="11"/>
      <c r="AC91" s="11"/>
      <c r="AD91" s="11"/>
      <c r="AE91" s="1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7:60" x14ac:dyDescent="0.25"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2"/>
      <c r="U92" s="11"/>
      <c r="V92" s="11"/>
      <c r="W92" s="11"/>
      <c r="X92" s="11"/>
      <c r="Y92" s="11"/>
      <c r="Z92" s="11"/>
      <c r="AA92" s="1"/>
      <c r="AB92" s="11"/>
      <c r="AC92" s="11"/>
      <c r="AD92" s="11"/>
      <c r="AE92" s="1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7:60" x14ac:dyDescent="0.25"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2"/>
      <c r="U93" s="11"/>
      <c r="V93" s="11"/>
      <c r="W93" s="11"/>
      <c r="X93" s="11"/>
      <c r="Y93" s="11"/>
      <c r="Z93" s="11"/>
      <c r="AA93" s="1"/>
      <c r="AB93" s="11"/>
      <c r="AC93" s="11"/>
      <c r="AD93" s="11"/>
      <c r="AE93" s="1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spans="7:60" x14ac:dyDescent="0.25"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2"/>
      <c r="U94" s="11"/>
      <c r="V94" s="11"/>
      <c r="W94" s="11"/>
      <c r="X94" s="11"/>
      <c r="Y94" s="11"/>
      <c r="Z94" s="11"/>
      <c r="AA94" s="1"/>
      <c r="AB94" s="11"/>
      <c r="AC94" s="11"/>
      <c r="AD94" s="11"/>
      <c r="AE94" s="1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7:60" x14ac:dyDescent="0.25"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"/>
      <c r="U95" s="11"/>
      <c r="V95" s="11"/>
      <c r="W95" s="11"/>
      <c r="X95" s="11"/>
      <c r="Y95" s="11"/>
      <c r="Z95" s="11"/>
      <c r="AA95" s="1"/>
      <c r="AB95" s="11"/>
      <c r="AC95" s="11"/>
      <c r="AD95" s="11"/>
      <c r="AE95" s="1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</row>
    <row r="96" spans="7:60" x14ac:dyDescent="0.25"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"/>
      <c r="U96" s="11"/>
      <c r="V96" s="11"/>
      <c r="W96" s="11"/>
      <c r="X96" s="11"/>
      <c r="Y96" s="11"/>
      <c r="Z96" s="11"/>
      <c r="AA96" s="1"/>
      <c r="AB96" s="11"/>
      <c r="AC96" s="11"/>
      <c r="AD96" s="11"/>
      <c r="AE96" s="1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7:60" x14ac:dyDescent="0.25"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"/>
      <c r="U97" s="11"/>
      <c r="V97" s="11"/>
      <c r="W97" s="11"/>
      <c r="X97" s="11"/>
      <c r="Y97" s="11"/>
      <c r="Z97" s="11"/>
      <c r="AA97" s="1"/>
      <c r="AB97" s="11"/>
      <c r="AC97" s="11"/>
      <c r="AD97" s="11"/>
      <c r="AE97" s="1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</row>
    <row r="98" spans="7:60" x14ac:dyDescent="0.25"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"/>
      <c r="U98" s="11"/>
      <c r="V98" s="11"/>
      <c r="W98" s="11"/>
      <c r="X98" s="11"/>
      <c r="Y98" s="11"/>
      <c r="Z98" s="11"/>
      <c r="AA98" s="1"/>
      <c r="AB98" s="11"/>
      <c r="AC98" s="11"/>
      <c r="AD98" s="11"/>
      <c r="AE98" s="1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</row>
    <row r="99" spans="7:60" x14ac:dyDescent="0.25"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"/>
      <c r="U99" s="11"/>
      <c r="V99" s="11"/>
      <c r="W99" s="11"/>
      <c r="X99" s="11"/>
      <c r="Y99" s="11"/>
      <c r="Z99" s="11"/>
      <c r="AA99" s="1"/>
      <c r="AB99" s="11"/>
      <c r="AC99" s="11"/>
      <c r="AD99" s="11"/>
      <c r="AE99" s="1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 spans="7:60" x14ac:dyDescent="0.25"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"/>
      <c r="U100" s="11"/>
      <c r="V100" s="11"/>
      <c r="W100" s="11"/>
      <c r="X100" s="11"/>
      <c r="Y100" s="11"/>
      <c r="Z100" s="11"/>
      <c r="AA100" s="1"/>
      <c r="AB100" s="11"/>
      <c r="AC100" s="11"/>
      <c r="AD100" s="11"/>
      <c r="AE100" s="1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 spans="7:60" x14ac:dyDescent="0.25"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"/>
      <c r="U101" s="11"/>
      <c r="V101" s="11"/>
      <c r="W101" s="11"/>
      <c r="X101" s="11"/>
      <c r="Y101" s="11"/>
      <c r="Z101" s="11"/>
      <c r="AA101" s="1"/>
      <c r="AB101" s="11"/>
      <c r="AC101" s="11"/>
      <c r="AD101" s="11"/>
      <c r="AE101" s="1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 spans="7:60" x14ac:dyDescent="0.25"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"/>
      <c r="U102" s="11"/>
      <c r="V102" s="11"/>
      <c r="W102" s="11"/>
      <c r="X102" s="11"/>
      <c r="Y102" s="11"/>
      <c r="Z102" s="11"/>
      <c r="AA102" s="1"/>
      <c r="AB102" s="11"/>
      <c r="AC102" s="11"/>
      <c r="AD102" s="11"/>
      <c r="AE102" s="1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 spans="7:60" x14ac:dyDescent="0.25"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"/>
      <c r="U103" s="11"/>
      <c r="V103" s="11"/>
      <c r="W103" s="11"/>
      <c r="X103" s="11"/>
      <c r="Y103" s="11"/>
      <c r="Z103" s="11"/>
      <c r="AA103" s="1"/>
      <c r="AB103" s="11"/>
      <c r="AC103" s="11"/>
      <c r="AD103" s="11"/>
      <c r="AE103" s="1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 spans="7:60" x14ac:dyDescent="0.25"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"/>
      <c r="U104" s="11"/>
      <c r="V104" s="11"/>
      <c r="W104" s="11"/>
      <c r="X104" s="11"/>
      <c r="Y104" s="11"/>
      <c r="Z104" s="11"/>
      <c r="AA104" s="1"/>
      <c r="AB104" s="11"/>
      <c r="AC104" s="11"/>
      <c r="AD104" s="11"/>
      <c r="AE104" s="1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 spans="7:60" x14ac:dyDescent="0.25"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2"/>
      <c r="U105" s="11"/>
      <c r="V105" s="11"/>
      <c r="W105" s="11"/>
      <c r="X105" s="11"/>
      <c r="Y105" s="11"/>
      <c r="Z105" s="11"/>
      <c r="AA105" s="1"/>
      <c r="AB105" s="11"/>
      <c r="AC105" s="11"/>
      <c r="AD105" s="11"/>
      <c r="AE105" s="1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 spans="7:60" x14ac:dyDescent="0.25"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2"/>
      <c r="U106" s="11"/>
      <c r="V106" s="11"/>
      <c r="W106" s="11"/>
      <c r="X106" s="11"/>
      <c r="Y106" s="11"/>
      <c r="Z106" s="11"/>
      <c r="AA106" s="1"/>
      <c r="AB106" s="11"/>
      <c r="AC106" s="11"/>
      <c r="AD106" s="11"/>
      <c r="AE106" s="1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 spans="7:60" x14ac:dyDescent="0.25"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2"/>
      <c r="U107" s="11"/>
      <c r="V107" s="11"/>
      <c r="W107" s="11"/>
      <c r="X107" s="11"/>
      <c r="Y107" s="11"/>
      <c r="Z107" s="11"/>
      <c r="AA107" s="1"/>
      <c r="AB107" s="11"/>
      <c r="AC107" s="11"/>
      <c r="AD107" s="11"/>
      <c r="AE107" s="1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 spans="7:60" x14ac:dyDescent="0.25"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2"/>
      <c r="U108" s="11"/>
      <c r="V108" s="11"/>
      <c r="W108" s="11"/>
      <c r="X108" s="11"/>
      <c r="Y108" s="11"/>
      <c r="Z108" s="11"/>
      <c r="AA108" s="1"/>
      <c r="AB108" s="11"/>
      <c r="AC108" s="11"/>
      <c r="AD108" s="11"/>
      <c r="AE108" s="1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7:60" x14ac:dyDescent="0.25"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2"/>
      <c r="U109" s="11"/>
      <c r="V109" s="11"/>
      <c r="W109" s="11"/>
      <c r="X109" s="11"/>
      <c r="Y109" s="11"/>
      <c r="Z109" s="11"/>
      <c r="AA109" s="1"/>
      <c r="AB109" s="11"/>
      <c r="AC109" s="11"/>
      <c r="AD109" s="11"/>
      <c r="AE109" s="1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 spans="7:60" x14ac:dyDescent="0.25"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2"/>
      <c r="U110" s="11"/>
      <c r="V110" s="11"/>
      <c r="W110" s="11"/>
      <c r="X110" s="11"/>
      <c r="Y110" s="11"/>
      <c r="Z110" s="11"/>
      <c r="AA110" s="1"/>
      <c r="AB110" s="11"/>
      <c r="AC110" s="11"/>
      <c r="AD110" s="11"/>
      <c r="AE110" s="1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spans="7:60" x14ac:dyDescent="0.25"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2"/>
      <c r="U111" s="11"/>
      <c r="V111" s="11"/>
      <c r="W111" s="11"/>
      <c r="X111" s="11"/>
      <c r="Y111" s="11"/>
      <c r="Z111" s="11"/>
      <c r="AA111" s="1"/>
      <c r="AB111" s="11"/>
      <c r="AC111" s="11"/>
      <c r="AD111" s="11"/>
      <c r="AE111" s="1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 spans="7:60" x14ac:dyDescent="0.25"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2"/>
      <c r="U112" s="11"/>
      <c r="V112" s="11"/>
      <c r="W112" s="11"/>
      <c r="X112" s="11"/>
      <c r="Y112" s="11"/>
      <c r="Z112" s="11"/>
      <c r="AA112" s="1"/>
      <c r="AB112" s="11"/>
      <c r="AC112" s="11"/>
      <c r="AD112" s="11"/>
      <c r="AE112" s="1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</row>
    <row r="113" spans="7:60" x14ac:dyDescent="0.25"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2"/>
      <c r="U113" s="11"/>
      <c r="V113" s="11"/>
      <c r="W113" s="11"/>
      <c r="X113" s="11"/>
      <c r="Y113" s="11"/>
      <c r="Z113" s="11"/>
      <c r="AA113" s="1"/>
      <c r="AB113" s="11"/>
      <c r="AC113" s="11"/>
      <c r="AD113" s="11"/>
      <c r="AE113" s="1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</row>
    <row r="114" spans="7:60" x14ac:dyDescent="0.25"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2"/>
      <c r="U114" s="11"/>
      <c r="V114" s="11"/>
      <c r="W114" s="11"/>
      <c r="X114" s="11"/>
      <c r="Y114" s="11"/>
      <c r="Z114" s="11"/>
      <c r="AA114" s="1"/>
      <c r="AB114" s="11"/>
      <c r="AC114" s="11"/>
      <c r="AD114" s="11"/>
      <c r="AE114" s="1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 spans="7:60" x14ac:dyDescent="0.25"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2"/>
      <c r="U115" s="11"/>
      <c r="V115" s="11"/>
      <c r="W115" s="11"/>
      <c r="X115" s="11"/>
      <c r="Y115" s="11"/>
      <c r="Z115" s="11"/>
      <c r="AA115" s="1"/>
      <c r="AB115" s="11"/>
      <c r="AC115" s="11"/>
      <c r="AD115" s="11"/>
      <c r="AE115" s="1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 spans="7:60" x14ac:dyDescent="0.25"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2"/>
      <c r="U116" s="11"/>
      <c r="V116" s="11"/>
      <c r="W116" s="11"/>
      <c r="X116" s="11"/>
      <c r="Y116" s="11"/>
      <c r="Z116" s="11"/>
      <c r="AA116" s="1"/>
      <c r="AB116" s="11"/>
      <c r="AC116" s="11"/>
      <c r="AD116" s="11"/>
      <c r="AE116" s="1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</row>
    <row r="117" spans="7:60" x14ac:dyDescent="0.25"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2"/>
      <c r="U117" s="11"/>
      <c r="V117" s="11"/>
      <c r="W117" s="11"/>
      <c r="X117" s="11"/>
      <c r="Y117" s="11"/>
      <c r="Z117" s="11"/>
      <c r="AA117" s="1"/>
      <c r="AB117" s="11"/>
      <c r="AC117" s="11"/>
      <c r="AD117" s="11"/>
      <c r="AE117" s="1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 spans="7:60" x14ac:dyDescent="0.25"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2"/>
      <c r="U118" s="11"/>
      <c r="V118" s="11"/>
      <c r="W118" s="11"/>
      <c r="X118" s="11"/>
      <c r="Y118" s="11"/>
      <c r="Z118" s="11"/>
      <c r="AA118" s="1"/>
      <c r="AB118" s="11"/>
      <c r="AC118" s="11"/>
      <c r="AD118" s="11"/>
      <c r="AE118" s="1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 spans="7:60" x14ac:dyDescent="0.25"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2"/>
      <c r="U119" s="11"/>
      <c r="V119" s="11"/>
      <c r="W119" s="11"/>
      <c r="X119" s="11"/>
      <c r="Y119" s="11"/>
      <c r="Z119" s="11"/>
      <c r="AA119" s="1"/>
      <c r="AB119" s="11"/>
      <c r="AC119" s="11"/>
      <c r="AD119" s="11"/>
      <c r="AE119" s="1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</row>
    <row r="120" spans="7:60" x14ac:dyDescent="0.25"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2"/>
      <c r="U120" s="11"/>
      <c r="V120" s="11"/>
      <c r="W120" s="11"/>
      <c r="X120" s="11"/>
      <c r="Y120" s="11"/>
      <c r="Z120" s="11"/>
      <c r="AA120" s="1"/>
      <c r="AB120" s="11"/>
      <c r="AC120" s="11"/>
      <c r="AD120" s="11"/>
      <c r="AE120" s="1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 spans="7:60" x14ac:dyDescent="0.25"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2"/>
      <c r="U121" s="11"/>
      <c r="V121" s="11"/>
      <c r="W121" s="11"/>
      <c r="X121" s="11"/>
      <c r="Y121" s="11"/>
      <c r="Z121" s="11"/>
      <c r="AA121" s="1"/>
      <c r="AB121" s="11"/>
      <c r="AC121" s="11"/>
      <c r="AD121" s="11"/>
      <c r="AE121" s="1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 spans="7:60" x14ac:dyDescent="0.25"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2"/>
      <c r="U122" s="11"/>
      <c r="V122" s="11"/>
      <c r="W122" s="11"/>
      <c r="X122" s="11"/>
      <c r="Y122" s="11"/>
      <c r="Z122" s="11"/>
      <c r="AA122" s="1"/>
      <c r="AB122" s="11"/>
      <c r="AC122" s="11"/>
      <c r="AD122" s="11"/>
      <c r="AE122" s="1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</row>
    <row r="123" spans="7:60" x14ac:dyDescent="0.25"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2"/>
      <c r="U123" s="11"/>
      <c r="V123" s="11"/>
      <c r="W123" s="11"/>
      <c r="X123" s="11"/>
      <c r="Y123" s="11"/>
      <c r="Z123" s="11"/>
      <c r="AA123" s="1"/>
      <c r="AB123" s="11"/>
      <c r="AC123" s="11"/>
      <c r="AD123" s="11"/>
      <c r="AE123" s="1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</row>
    <row r="124" spans="7:60" x14ac:dyDescent="0.25"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2"/>
      <c r="U124" s="11"/>
      <c r="V124" s="11"/>
      <c r="W124" s="11"/>
      <c r="X124" s="11"/>
      <c r="Y124" s="11"/>
      <c r="Z124" s="11"/>
      <c r="AA124" s="1"/>
      <c r="AB124" s="11"/>
      <c r="AC124" s="11"/>
      <c r="AD124" s="11"/>
      <c r="AE124" s="1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spans="7:60" x14ac:dyDescent="0.25"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2"/>
      <c r="U125" s="11"/>
      <c r="V125" s="11"/>
      <c r="W125" s="11"/>
      <c r="X125" s="11"/>
      <c r="Y125" s="11"/>
      <c r="Z125" s="11"/>
      <c r="AA125" s="1"/>
      <c r="AB125" s="11"/>
      <c r="AC125" s="11"/>
      <c r="AD125" s="11"/>
      <c r="AE125" s="1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 spans="7:60" x14ac:dyDescent="0.25"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2"/>
      <c r="U126" s="11"/>
      <c r="V126" s="11"/>
      <c r="W126" s="11"/>
      <c r="X126" s="11"/>
      <c r="Y126" s="11"/>
      <c r="Z126" s="11"/>
      <c r="AA126" s="1"/>
      <c r="AB126" s="11"/>
      <c r="AC126" s="11"/>
      <c r="AD126" s="11"/>
      <c r="AE126" s="1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 spans="7:60" x14ac:dyDescent="0.25"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2"/>
      <c r="U127" s="11"/>
      <c r="V127" s="11"/>
      <c r="W127" s="11"/>
      <c r="X127" s="11"/>
      <c r="Y127" s="11"/>
      <c r="Z127" s="11"/>
      <c r="AA127" s="1"/>
      <c r="AB127" s="11"/>
      <c r="AC127" s="11"/>
      <c r="AD127" s="11"/>
      <c r="AE127" s="1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 spans="7:60" x14ac:dyDescent="0.25"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2"/>
      <c r="U128" s="11"/>
      <c r="V128" s="11"/>
      <c r="W128" s="11"/>
      <c r="X128" s="11"/>
      <c r="Y128" s="11"/>
      <c r="Z128" s="11"/>
      <c r="AA128" s="1"/>
      <c r="AB128" s="11"/>
      <c r="AC128" s="11"/>
      <c r="AD128" s="11"/>
      <c r="AE128" s="1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</row>
    <row r="129" spans="7:60" x14ac:dyDescent="0.25"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2"/>
      <c r="U129" s="11"/>
      <c r="V129" s="11"/>
      <c r="W129" s="11"/>
      <c r="X129" s="11"/>
      <c r="Y129" s="11"/>
      <c r="Z129" s="11"/>
      <c r="AA129" s="1"/>
      <c r="AB129" s="11"/>
      <c r="AC129" s="11"/>
      <c r="AD129" s="11"/>
      <c r="AE129" s="1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</row>
    <row r="130" spans="7:60" x14ac:dyDescent="0.25"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2"/>
      <c r="U130" s="11"/>
      <c r="V130" s="11"/>
      <c r="W130" s="11"/>
      <c r="X130" s="11"/>
      <c r="Y130" s="11"/>
      <c r="Z130" s="11"/>
      <c r="AA130" s="1"/>
      <c r="AB130" s="11"/>
      <c r="AC130" s="11"/>
      <c r="AD130" s="11"/>
      <c r="AE130" s="1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</row>
    <row r="131" spans="7:60" x14ac:dyDescent="0.25"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2"/>
      <c r="U131" s="11"/>
      <c r="V131" s="11"/>
      <c r="W131" s="11"/>
      <c r="X131" s="11"/>
      <c r="Y131" s="11"/>
      <c r="Z131" s="11"/>
      <c r="AA131" s="1"/>
      <c r="AB131" s="11"/>
      <c r="AC131" s="11"/>
      <c r="AD131" s="11"/>
      <c r="AE131" s="1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</row>
    <row r="132" spans="7:60" x14ac:dyDescent="0.25"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2"/>
      <c r="U132" s="11"/>
      <c r="V132" s="11"/>
      <c r="W132" s="11"/>
      <c r="X132" s="11"/>
      <c r="Y132" s="11"/>
      <c r="Z132" s="11"/>
      <c r="AA132" s="1"/>
      <c r="AB132" s="11"/>
      <c r="AC132" s="11"/>
      <c r="AD132" s="11"/>
      <c r="AE132" s="1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  <row r="133" spans="7:60" x14ac:dyDescent="0.25"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2"/>
      <c r="U133" s="11"/>
      <c r="V133" s="11"/>
      <c r="W133" s="11"/>
      <c r="X133" s="11"/>
      <c r="Y133" s="11"/>
      <c r="Z133" s="11"/>
      <c r="AA133" s="1"/>
      <c r="AB133" s="11"/>
      <c r="AC133" s="11"/>
      <c r="AD133" s="11"/>
      <c r="AE133" s="1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</row>
    <row r="134" spans="7:60" x14ac:dyDescent="0.25"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2"/>
      <c r="U134" s="11"/>
      <c r="V134" s="11"/>
      <c r="W134" s="11"/>
      <c r="X134" s="11"/>
      <c r="Y134" s="11"/>
      <c r="Z134" s="11"/>
      <c r="AA134" s="1"/>
      <c r="AB134" s="11"/>
      <c r="AC134" s="11"/>
      <c r="AD134" s="11"/>
      <c r="AE134" s="1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</row>
    <row r="135" spans="7:60" x14ac:dyDescent="0.25"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2"/>
      <c r="U135" s="11"/>
      <c r="V135" s="11"/>
      <c r="W135" s="11"/>
      <c r="X135" s="11"/>
      <c r="Y135" s="11"/>
      <c r="Z135" s="11"/>
      <c r="AA135" s="1"/>
      <c r="AB135" s="11"/>
      <c r="AC135" s="11"/>
      <c r="AD135" s="11"/>
      <c r="AE135" s="1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</row>
    <row r="136" spans="7:60" x14ac:dyDescent="0.25"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2"/>
      <c r="U136" s="11"/>
      <c r="V136" s="11"/>
      <c r="W136" s="11"/>
      <c r="X136" s="11"/>
      <c r="Y136" s="11"/>
      <c r="Z136" s="11"/>
      <c r="AA136" s="1"/>
      <c r="AB136" s="11"/>
      <c r="AC136" s="11"/>
      <c r="AD136" s="11"/>
      <c r="AE136" s="1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</row>
    <row r="137" spans="7:60" x14ac:dyDescent="0.25"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2"/>
      <c r="U137" s="11"/>
      <c r="V137" s="11"/>
      <c r="W137" s="11"/>
      <c r="X137" s="11"/>
      <c r="Y137" s="11"/>
      <c r="Z137" s="11"/>
      <c r="AA137" s="1"/>
      <c r="AB137" s="11"/>
      <c r="AC137" s="11"/>
      <c r="AD137" s="11"/>
      <c r="AE137" s="1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</row>
    <row r="138" spans="7:60" x14ac:dyDescent="0.25"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2"/>
      <c r="U138" s="11"/>
      <c r="V138" s="11"/>
      <c r="W138" s="11"/>
      <c r="X138" s="11"/>
      <c r="Y138" s="11"/>
      <c r="Z138" s="11"/>
      <c r="AA138" s="1"/>
      <c r="AB138" s="11"/>
      <c r="AC138" s="11"/>
      <c r="AD138" s="11"/>
      <c r="AE138" s="1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</row>
    <row r="139" spans="7:60" x14ac:dyDescent="0.25"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2"/>
      <c r="U139" s="11"/>
      <c r="V139" s="11"/>
      <c r="W139" s="11"/>
      <c r="X139" s="11"/>
      <c r="Y139" s="11"/>
      <c r="Z139" s="11"/>
      <c r="AA139" s="1"/>
      <c r="AB139" s="11"/>
      <c r="AC139" s="11"/>
      <c r="AD139" s="11"/>
      <c r="AE139" s="1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</row>
    <row r="140" spans="7:60" x14ac:dyDescent="0.25"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2"/>
      <c r="U140" s="11"/>
      <c r="V140" s="11"/>
      <c r="W140" s="11"/>
      <c r="X140" s="11"/>
      <c r="Y140" s="11"/>
      <c r="Z140" s="11"/>
      <c r="AA140" s="1"/>
      <c r="AB140" s="11"/>
      <c r="AC140" s="11"/>
      <c r="AD140" s="11"/>
      <c r="AE140" s="1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</row>
    <row r="141" spans="7:60" x14ac:dyDescent="0.25"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2"/>
      <c r="U141" s="11"/>
      <c r="V141" s="11"/>
      <c r="W141" s="11"/>
      <c r="X141" s="11"/>
      <c r="Y141" s="11"/>
      <c r="Z141" s="11"/>
      <c r="AA141" s="1"/>
      <c r="AB141" s="11"/>
      <c r="AC141" s="11"/>
      <c r="AD141" s="11"/>
      <c r="AE141" s="1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</row>
    <row r="142" spans="7:60" x14ac:dyDescent="0.25"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2"/>
      <c r="U142" s="11"/>
      <c r="V142" s="11"/>
      <c r="W142" s="11"/>
      <c r="X142" s="11"/>
      <c r="Y142" s="11"/>
      <c r="Z142" s="11"/>
      <c r="AA142" s="1"/>
      <c r="AB142" s="11"/>
      <c r="AC142" s="11"/>
      <c r="AD142" s="11"/>
      <c r="AE142" s="1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</row>
    <row r="143" spans="7:60" x14ac:dyDescent="0.25"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2"/>
      <c r="U143" s="11"/>
      <c r="V143" s="11"/>
      <c r="W143" s="11"/>
      <c r="X143" s="11"/>
      <c r="Y143" s="11"/>
      <c r="Z143" s="11"/>
      <c r="AA143" s="1"/>
      <c r="AB143" s="11"/>
      <c r="AC143" s="11"/>
      <c r="AD143" s="11"/>
      <c r="AE143" s="1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</row>
    <row r="144" spans="7:60" x14ac:dyDescent="0.25"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2"/>
      <c r="U144" s="11"/>
      <c r="V144" s="11"/>
      <c r="W144" s="11"/>
      <c r="X144" s="11"/>
      <c r="Y144" s="11"/>
      <c r="Z144" s="11"/>
      <c r="AA144" s="1"/>
      <c r="AB144" s="11"/>
      <c r="AC144" s="11"/>
      <c r="AD144" s="11"/>
      <c r="AE144" s="1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</row>
    <row r="145" spans="7:60" x14ac:dyDescent="0.25"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2"/>
      <c r="U145" s="11"/>
      <c r="V145" s="11"/>
      <c r="W145" s="11"/>
      <c r="X145" s="11"/>
      <c r="Y145" s="11"/>
      <c r="Z145" s="11"/>
      <c r="AA145" s="1"/>
      <c r="AB145" s="11"/>
      <c r="AC145" s="11"/>
      <c r="AD145" s="11"/>
      <c r="AE145" s="1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</row>
    <row r="146" spans="7:60" x14ac:dyDescent="0.25"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2"/>
      <c r="U146" s="11"/>
      <c r="V146" s="11"/>
      <c r="W146" s="11"/>
      <c r="X146" s="11"/>
      <c r="Y146" s="11"/>
      <c r="Z146" s="11"/>
      <c r="AA146" s="1"/>
      <c r="AB146" s="11"/>
      <c r="AC146" s="11"/>
      <c r="AD146" s="11"/>
      <c r="AE146" s="1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</row>
    <row r="147" spans="7:60" x14ac:dyDescent="0.25"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2"/>
      <c r="U147" s="11"/>
      <c r="V147" s="11"/>
      <c r="W147" s="11"/>
      <c r="X147" s="11"/>
      <c r="Y147" s="11"/>
      <c r="Z147" s="11"/>
      <c r="AA147" s="1"/>
      <c r="AB147" s="11"/>
      <c r="AC147" s="11"/>
      <c r="AD147" s="11"/>
      <c r="AE147" s="1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</row>
    <row r="148" spans="7:60" x14ac:dyDescent="0.25"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2"/>
      <c r="U148" s="11"/>
      <c r="V148" s="11"/>
      <c r="W148" s="11"/>
      <c r="X148" s="11"/>
      <c r="Y148" s="11"/>
      <c r="Z148" s="11"/>
      <c r="AA148" s="1"/>
      <c r="AB148" s="11"/>
      <c r="AC148" s="11"/>
      <c r="AD148" s="11"/>
      <c r="AE148" s="1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</row>
    <row r="149" spans="7:60" x14ac:dyDescent="0.25"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2"/>
      <c r="U149" s="11"/>
      <c r="V149" s="11"/>
      <c r="W149" s="11"/>
      <c r="X149" s="11"/>
      <c r="Y149" s="11"/>
      <c r="Z149" s="11"/>
      <c r="AA149" s="1"/>
      <c r="AB149" s="11"/>
      <c r="AC149" s="11"/>
      <c r="AD149" s="11"/>
      <c r="AE149" s="1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</row>
    <row r="150" spans="7:60" x14ac:dyDescent="0.25"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2"/>
      <c r="U150" s="11"/>
      <c r="V150" s="11"/>
      <c r="W150" s="11"/>
      <c r="X150" s="11"/>
      <c r="Y150" s="11"/>
      <c r="Z150" s="11"/>
      <c r="AA150" s="1"/>
      <c r="AB150" s="11"/>
      <c r="AC150" s="11"/>
      <c r="AD150" s="11"/>
      <c r="AE150" s="1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</row>
    <row r="151" spans="7:60" x14ac:dyDescent="0.25"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2"/>
      <c r="U151" s="11"/>
      <c r="V151" s="11"/>
      <c r="W151" s="11"/>
      <c r="X151" s="11"/>
      <c r="Y151" s="11"/>
      <c r="Z151" s="11"/>
      <c r="AA151" s="1"/>
      <c r="AB151" s="11"/>
      <c r="AC151" s="11"/>
      <c r="AD151" s="11"/>
      <c r="AE151" s="1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</row>
    <row r="152" spans="7:60" x14ac:dyDescent="0.25"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2"/>
      <c r="U152" s="11"/>
      <c r="V152" s="11"/>
      <c r="W152" s="11"/>
      <c r="X152" s="11"/>
      <c r="Y152" s="11"/>
      <c r="Z152" s="11"/>
      <c r="AA152" s="1"/>
      <c r="AB152" s="11"/>
      <c r="AC152" s="11"/>
      <c r="AD152" s="11"/>
      <c r="AE152" s="1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</row>
    <row r="153" spans="7:60" x14ac:dyDescent="0.25"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2"/>
      <c r="U153" s="11"/>
      <c r="V153" s="11"/>
      <c r="W153" s="11"/>
      <c r="X153" s="11"/>
      <c r="Y153" s="11"/>
      <c r="Z153" s="11"/>
      <c r="AA153" s="1"/>
      <c r="AB153" s="11"/>
      <c r="AC153" s="11"/>
      <c r="AD153" s="11"/>
      <c r="AE153" s="1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</row>
    <row r="154" spans="7:60" x14ac:dyDescent="0.25"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2"/>
      <c r="U154" s="11"/>
      <c r="V154" s="11"/>
      <c r="W154" s="11"/>
      <c r="X154" s="11"/>
      <c r="Y154" s="11"/>
      <c r="Z154" s="11"/>
      <c r="AA154" s="1"/>
      <c r="AB154" s="11"/>
      <c r="AC154" s="11"/>
      <c r="AD154" s="11"/>
      <c r="AE154" s="1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</row>
    <row r="155" spans="7:60" x14ac:dyDescent="0.25"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2"/>
      <c r="U155" s="11"/>
      <c r="V155" s="11"/>
      <c r="W155" s="11"/>
      <c r="X155" s="11"/>
      <c r="Y155" s="11"/>
      <c r="Z155" s="11"/>
      <c r="AA155" s="1"/>
      <c r="AB155" s="11"/>
      <c r="AC155" s="11"/>
      <c r="AD155" s="11"/>
      <c r="AE155" s="1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</row>
    <row r="156" spans="7:60" x14ac:dyDescent="0.25"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2"/>
      <c r="U156" s="11"/>
      <c r="V156" s="11"/>
      <c r="W156" s="11"/>
      <c r="X156" s="11"/>
      <c r="Y156" s="11"/>
      <c r="Z156" s="11"/>
      <c r="AA156" s="1"/>
      <c r="AB156" s="11"/>
      <c r="AC156" s="11"/>
      <c r="AD156" s="11"/>
      <c r="AE156" s="1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</row>
    <row r="157" spans="7:60" x14ac:dyDescent="0.25"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2"/>
      <c r="U157" s="11"/>
      <c r="V157" s="11"/>
      <c r="W157" s="11"/>
      <c r="X157" s="11"/>
      <c r="Y157" s="11"/>
      <c r="Z157" s="11"/>
      <c r="AA157" s="1"/>
      <c r="AB157" s="11"/>
      <c r="AC157" s="11"/>
      <c r="AD157" s="11"/>
      <c r="AE157" s="1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</row>
    <row r="158" spans="7:60" x14ac:dyDescent="0.25"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2"/>
      <c r="U158" s="11"/>
      <c r="V158" s="11"/>
      <c r="W158" s="11"/>
      <c r="X158" s="11"/>
      <c r="Y158" s="11"/>
      <c r="Z158" s="11"/>
      <c r="AA158" s="1"/>
      <c r="AB158" s="11"/>
      <c r="AC158" s="11"/>
      <c r="AD158" s="11"/>
      <c r="AE158" s="1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</row>
    <row r="159" spans="7:60" x14ac:dyDescent="0.25"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2"/>
      <c r="U159" s="11"/>
      <c r="V159" s="11"/>
      <c r="W159" s="11"/>
      <c r="X159" s="11"/>
      <c r="Y159" s="11"/>
      <c r="Z159" s="11"/>
      <c r="AA159" s="1"/>
      <c r="AB159" s="11"/>
      <c r="AC159" s="11"/>
      <c r="AD159" s="11"/>
      <c r="AE159" s="1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</row>
    <row r="160" spans="7:60" x14ac:dyDescent="0.25"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2"/>
      <c r="U160" s="11"/>
      <c r="V160" s="11"/>
      <c r="W160" s="11"/>
      <c r="X160" s="11"/>
      <c r="Y160" s="11"/>
      <c r="Z160" s="11"/>
      <c r="AA160" s="1"/>
      <c r="AB160" s="11"/>
      <c r="AC160" s="11"/>
      <c r="AD160" s="11"/>
      <c r="AE160" s="1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</row>
    <row r="161" spans="7:60" x14ac:dyDescent="0.25"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2"/>
      <c r="U161" s="11"/>
      <c r="V161" s="11"/>
      <c r="W161" s="11"/>
      <c r="X161" s="11"/>
      <c r="Y161" s="11"/>
      <c r="Z161" s="11"/>
      <c r="AA161" s="1"/>
      <c r="AB161" s="11"/>
      <c r="AC161" s="11"/>
      <c r="AD161" s="11"/>
      <c r="AE161" s="1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</row>
    <row r="162" spans="7:60" x14ac:dyDescent="0.25"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2"/>
      <c r="U162" s="11"/>
      <c r="V162" s="11"/>
      <c r="W162" s="11"/>
      <c r="X162" s="11"/>
      <c r="Y162" s="11"/>
      <c r="Z162" s="11"/>
      <c r="AA162" s="1"/>
      <c r="AB162" s="11"/>
      <c r="AC162" s="11"/>
      <c r="AD162" s="11"/>
      <c r="AE162" s="1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</row>
    <row r="163" spans="7:60" x14ac:dyDescent="0.25"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2"/>
      <c r="U163" s="11"/>
      <c r="V163" s="11"/>
      <c r="W163" s="11"/>
      <c r="X163" s="11"/>
      <c r="Y163" s="11"/>
      <c r="Z163" s="11"/>
      <c r="AA163" s="1"/>
      <c r="AB163" s="11"/>
      <c r="AC163" s="11"/>
      <c r="AD163" s="11"/>
      <c r="AE163" s="1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</row>
    <row r="164" spans="7:60" x14ac:dyDescent="0.25"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2"/>
      <c r="U164" s="11"/>
      <c r="V164" s="11"/>
      <c r="W164" s="11"/>
      <c r="X164" s="11"/>
      <c r="Y164" s="11"/>
      <c r="Z164" s="11"/>
      <c r="AA164" s="1"/>
      <c r="AB164" s="11"/>
      <c r="AC164" s="11"/>
      <c r="AD164" s="11"/>
      <c r="AE164" s="1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</row>
    <row r="165" spans="7:60" x14ac:dyDescent="0.25"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2"/>
      <c r="U165" s="11"/>
      <c r="V165" s="11"/>
      <c r="W165" s="11"/>
      <c r="X165" s="11"/>
      <c r="Y165" s="11"/>
      <c r="Z165" s="11"/>
      <c r="AA165" s="1"/>
      <c r="AB165" s="11"/>
      <c r="AC165" s="11"/>
      <c r="AD165" s="11"/>
      <c r="AE165" s="1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</row>
    <row r="166" spans="7:60" x14ac:dyDescent="0.25"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2"/>
      <c r="U166" s="11"/>
      <c r="V166" s="11"/>
      <c r="W166" s="11"/>
      <c r="X166" s="11"/>
      <c r="Y166" s="11"/>
      <c r="Z166" s="11"/>
      <c r="AA166" s="1"/>
      <c r="AB166" s="11"/>
      <c r="AC166" s="11"/>
      <c r="AD166" s="11"/>
      <c r="AE166" s="1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</row>
    <row r="167" spans="7:60" x14ac:dyDescent="0.25"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2"/>
      <c r="U167" s="11"/>
      <c r="V167" s="11"/>
      <c r="W167" s="11"/>
      <c r="X167" s="11"/>
      <c r="Y167" s="11"/>
      <c r="Z167" s="11"/>
      <c r="AA167" s="1"/>
      <c r="AB167" s="11"/>
      <c r="AC167" s="11"/>
      <c r="AD167" s="11"/>
      <c r="AE167" s="1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</row>
    <row r="168" spans="7:60" x14ac:dyDescent="0.25"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2"/>
      <c r="U168" s="11"/>
      <c r="V168" s="11"/>
      <c r="W168" s="11"/>
      <c r="X168" s="11"/>
      <c r="Y168" s="11"/>
      <c r="Z168" s="11"/>
      <c r="AA168" s="1"/>
      <c r="AB168" s="11"/>
      <c r="AC168" s="11"/>
      <c r="AD168" s="11"/>
      <c r="AE168" s="1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</row>
    <row r="169" spans="7:60" x14ac:dyDescent="0.25"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2"/>
      <c r="U169" s="11"/>
      <c r="V169" s="11"/>
      <c r="W169" s="11"/>
      <c r="X169" s="11"/>
      <c r="Y169" s="11"/>
      <c r="Z169" s="11"/>
      <c r="AA169" s="1"/>
      <c r="AB169" s="11"/>
      <c r="AC169" s="11"/>
      <c r="AD169" s="11"/>
      <c r="AE169" s="1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</row>
    <row r="170" spans="7:60" x14ac:dyDescent="0.25"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2"/>
      <c r="U170" s="11"/>
      <c r="V170" s="11"/>
      <c r="W170" s="11"/>
      <c r="X170" s="11"/>
      <c r="Y170" s="11"/>
      <c r="Z170" s="11"/>
      <c r="AA170" s="1"/>
      <c r="AB170" s="11"/>
      <c r="AC170" s="11"/>
      <c r="AD170" s="11"/>
      <c r="AE170" s="1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</row>
    <row r="171" spans="7:60" x14ac:dyDescent="0.25"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2"/>
      <c r="U171" s="11"/>
      <c r="V171" s="11"/>
      <c r="W171" s="11"/>
      <c r="X171" s="11"/>
      <c r="Y171" s="11"/>
      <c r="Z171" s="11"/>
      <c r="AA171" s="1"/>
      <c r="AB171" s="11"/>
      <c r="AC171" s="11"/>
      <c r="AD171" s="11"/>
      <c r="AE171" s="1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</row>
    <row r="172" spans="7:60" x14ac:dyDescent="0.25"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2"/>
      <c r="U172" s="11"/>
      <c r="V172" s="11"/>
      <c r="W172" s="11"/>
      <c r="X172" s="11"/>
      <c r="Y172" s="11"/>
      <c r="Z172" s="11"/>
      <c r="AA172" s="1"/>
      <c r="AB172" s="11"/>
      <c r="AC172" s="11"/>
      <c r="AD172" s="11"/>
      <c r="AE172" s="1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</row>
    <row r="173" spans="7:60" x14ac:dyDescent="0.25"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2"/>
      <c r="U173" s="11"/>
      <c r="V173" s="11"/>
      <c r="W173" s="11"/>
      <c r="X173" s="11"/>
      <c r="Y173" s="11"/>
      <c r="Z173" s="11"/>
      <c r="AA173" s="1"/>
      <c r="AB173" s="11"/>
      <c r="AC173" s="11"/>
      <c r="AD173" s="11"/>
      <c r="AE173" s="1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</row>
    <row r="174" spans="7:60" x14ac:dyDescent="0.25"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2"/>
      <c r="U174" s="11"/>
      <c r="V174" s="11"/>
      <c r="W174" s="11"/>
      <c r="X174" s="11"/>
      <c r="Y174" s="11"/>
      <c r="Z174" s="11"/>
      <c r="AA174" s="1"/>
      <c r="AB174" s="11"/>
      <c r="AC174" s="11"/>
      <c r="AD174" s="11"/>
      <c r="AE174" s="1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</row>
    <row r="175" spans="7:60" x14ac:dyDescent="0.25"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2"/>
      <c r="U175" s="11"/>
      <c r="V175" s="11"/>
      <c r="W175" s="11"/>
      <c r="X175" s="11"/>
      <c r="Y175" s="11"/>
      <c r="Z175" s="11"/>
      <c r="AA175" s="1"/>
      <c r="AB175" s="11"/>
      <c r="AC175" s="11"/>
      <c r="AD175" s="11"/>
      <c r="AE175" s="1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</row>
    <row r="176" spans="7:60" x14ac:dyDescent="0.25"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2"/>
      <c r="U176" s="11"/>
      <c r="V176" s="11"/>
      <c r="W176" s="11"/>
      <c r="X176" s="11"/>
      <c r="Y176" s="11"/>
      <c r="Z176" s="11"/>
      <c r="AA176" s="1"/>
      <c r="AB176" s="11"/>
      <c r="AC176" s="11"/>
      <c r="AD176" s="11"/>
      <c r="AE176" s="1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</row>
    <row r="177" spans="7:60" x14ac:dyDescent="0.25"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2"/>
      <c r="U177" s="11"/>
      <c r="V177" s="11"/>
      <c r="W177" s="11"/>
      <c r="X177" s="11"/>
      <c r="Y177" s="11"/>
      <c r="Z177" s="11"/>
      <c r="AA177" s="1"/>
      <c r="AB177" s="11"/>
      <c r="AC177" s="11"/>
      <c r="AD177" s="11"/>
      <c r="AE177" s="1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</row>
    <row r="178" spans="7:60" x14ac:dyDescent="0.25"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2"/>
      <c r="U178" s="11"/>
      <c r="V178" s="11"/>
      <c r="W178" s="11"/>
      <c r="X178" s="11"/>
      <c r="Y178" s="11"/>
      <c r="Z178" s="11"/>
      <c r="AA178" s="1"/>
      <c r="AB178" s="11"/>
      <c r="AC178" s="11"/>
      <c r="AD178" s="11"/>
      <c r="AE178" s="1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</row>
    <row r="179" spans="7:60" x14ac:dyDescent="0.25"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2"/>
      <c r="U179" s="11"/>
      <c r="V179" s="11"/>
      <c r="W179" s="11"/>
      <c r="X179" s="11"/>
      <c r="Y179" s="11"/>
      <c r="Z179" s="11"/>
      <c r="AA179" s="1"/>
      <c r="AB179" s="11"/>
      <c r="AC179" s="11"/>
      <c r="AD179" s="11"/>
      <c r="AE179" s="1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</row>
    <row r="180" spans="7:60" x14ac:dyDescent="0.25"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2"/>
      <c r="U180" s="11"/>
      <c r="V180" s="11"/>
      <c r="W180" s="11"/>
      <c r="X180" s="11"/>
      <c r="Y180" s="11"/>
      <c r="Z180" s="11"/>
      <c r="AA180" s="1"/>
      <c r="AB180" s="11"/>
      <c r="AC180" s="11"/>
      <c r="AD180" s="11"/>
      <c r="AE180" s="1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</row>
    <row r="181" spans="7:60" x14ac:dyDescent="0.25"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2"/>
      <c r="U181" s="11"/>
      <c r="V181" s="11"/>
      <c r="W181" s="11"/>
      <c r="X181" s="11"/>
      <c r="Y181" s="11"/>
      <c r="Z181" s="11"/>
      <c r="AA181" s="1"/>
      <c r="AB181" s="11"/>
      <c r="AC181" s="11"/>
      <c r="AD181" s="11"/>
      <c r="AE181" s="1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</row>
    <row r="182" spans="7:60" x14ac:dyDescent="0.25"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2"/>
      <c r="U182" s="11"/>
      <c r="V182" s="11"/>
      <c r="W182" s="11"/>
      <c r="X182" s="11"/>
      <c r="Y182" s="11"/>
      <c r="Z182" s="11"/>
      <c r="AA182" s="1"/>
      <c r="AB182" s="11"/>
      <c r="AC182" s="11"/>
      <c r="AD182" s="11"/>
      <c r="AE182" s="1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</row>
    <row r="183" spans="7:60" x14ac:dyDescent="0.25"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2"/>
      <c r="U183" s="11"/>
      <c r="V183" s="11"/>
      <c r="W183" s="11"/>
      <c r="X183" s="11"/>
      <c r="Y183" s="11"/>
      <c r="Z183" s="11"/>
      <c r="AA183" s="1"/>
      <c r="AB183" s="11"/>
      <c r="AC183" s="11"/>
      <c r="AD183" s="11"/>
      <c r="AE183" s="1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</row>
    <row r="184" spans="7:60" x14ac:dyDescent="0.25"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2"/>
      <c r="U184" s="11"/>
      <c r="V184" s="11"/>
      <c r="W184" s="11"/>
      <c r="X184" s="11"/>
      <c r="Y184" s="11"/>
      <c r="Z184" s="11"/>
      <c r="AA184" s="1"/>
      <c r="AB184" s="11"/>
      <c r="AC184" s="11"/>
      <c r="AD184" s="11"/>
      <c r="AE184" s="1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</row>
    <row r="185" spans="7:60" x14ac:dyDescent="0.25"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2"/>
      <c r="U185" s="11"/>
      <c r="V185" s="11"/>
      <c r="W185" s="11"/>
      <c r="X185" s="11"/>
      <c r="Y185" s="11"/>
      <c r="Z185" s="11"/>
      <c r="AA185" s="1"/>
      <c r="AB185" s="11"/>
      <c r="AC185" s="11"/>
      <c r="AD185" s="11"/>
      <c r="AE185" s="1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</row>
    <row r="186" spans="7:60" x14ac:dyDescent="0.25"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2"/>
      <c r="U186" s="11"/>
      <c r="V186" s="11"/>
      <c r="W186" s="11"/>
      <c r="X186" s="11"/>
      <c r="Y186" s="11"/>
      <c r="Z186" s="11"/>
      <c r="AA186" s="1"/>
      <c r="AB186" s="11"/>
      <c r="AC186" s="11"/>
      <c r="AD186" s="11"/>
      <c r="AE186" s="1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</row>
    <row r="187" spans="7:60" x14ac:dyDescent="0.25"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2"/>
      <c r="U187" s="11"/>
      <c r="V187" s="11"/>
      <c r="W187" s="11"/>
      <c r="X187" s="11"/>
      <c r="Y187" s="11"/>
      <c r="Z187" s="11"/>
      <c r="AA187" s="1"/>
      <c r="AB187" s="11"/>
      <c r="AC187" s="11"/>
      <c r="AD187" s="11"/>
      <c r="AE187" s="1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</row>
    <row r="188" spans="7:60" x14ac:dyDescent="0.25"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2"/>
      <c r="U188" s="11"/>
      <c r="V188" s="11"/>
      <c r="W188" s="11"/>
      <c r="X188" s="11"/>
      <c r="Y188" s="11"/>
      <c r="Z188" s="11"/>
      <c r="AA188" s="1"/>
      <c r="AB188" s="11"/>
      <c r="AC188" s="11"/>
      <c r="AD188" s="11"/>
      <c r="AE188" s="1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</row>
    <row r="189" spans="7:60" x14ac:dyDescent="0.25"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2"/>
      <c r="U189" s="11"/>
      <c r="V189" s="11"/>
      <c r="W189" s="11"/>
      <c r="X189" s="11"/>
      <c r="Y189" s="11"/>
      <c r="Z189" s="11"/>
      <c r="AA189" s="1"/>
      <c r="AB189" s="11"/>
      <c r="AC189" s="11"/>
      <c r="AD189" s="11"/>
      <c r="AE189" s="1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</row>
    <row r="190" spans="7:60" x14ac:dyDescent="0.25"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2"/>
      <c r="U190" s="11"/>
      <c r="V190" s="11"/>
      <c r="W190" s="11"/>
      <c r="X190" s="11"/>
      <c r="Y190" s="11"/>
      <c r="Z190" s="11"/>
      <c r="AA190" s="1"/>
      <c r="AB190" s="11"/>
      <c r="AC190" s="11"/>
      <c r="AD190" s="11"/>
      <c r="AE190" s="1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</row>
    <row r="191" spans="7:60" x14ac:dyDescent="0.25"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2"/>
      <c r="U191" s="11"/>
      <c r="V191" s="11"/>
      <c r="W191" s="11"/>
      <c r="X191" s="11"/>
      <c r="Y191" s="11"/>
      <c r="Z191" s="11"/>
      <c r="AA191" s="1"/>
      <c r="AB191" s="11"/>
      <c r="AC191" s="11"/>
      <c r="AD191" s="11"/>
      <c r="AE191" s="1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</row>
    <row r="192" spans="7:60" x14ac:dyDescent="0.25"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2"/>
      <c r="U192" s="11"/>
      <c r="V192" s="11"/>
      <c r="W192" s="11"/>
      <c r="X192" s="11"/>
      <c r="Y192" s="11"/>
      <c r="Z192" s="11"/>
      <c r="AA192" s="1"/>
      <c r="AB192" s="11"/>
      <c r="AC192" s="11"/>
      <c r="AD192" s="11"/>
      <c r="AE192" s="1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</row>
    <row r="193" spans="7:60" x14ac:dyDescent="0.25"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2"/>
      <c r="U193" s="11"/>
      <c r="V193" s="11"/>
      <c r="W193" s="11"/>
      <c r="X193" s="11"/>
      <c r="Y193" s="11"/>
      <c r="Z193" s="11"/>
      <c r="AA193" s="1"/>
      <c r="AB193" s="11"/>
      <c r="AC193" s="11"/>
      <c r="AD193" s="11"/>
      <c r="AE193" s="1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</row>
    <row r="194" spans="7:60" x14ac:dyDescent="0.25"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2"/>
      <c r="U194" s="11"/>
      <c r="V194" s="11"/>
      <c r="W194" s="11"/>
      <c r="X194" s="11"/>
      <c r="Y194" s="11"/>
      <c r="Z194" s="11"/>
      <c r="AA194" s="1"/>
      <c r="AB194" s="11"/>
      <c r="AC194" s="11"/>
      <c r="AD194" s="11"/>
      <c r="AE194" s="1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</row>
    <row r="195" spans="7:60" x14ac:dyDescent="0.25"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2"/>
      <c r="U195" s="11"/>
      <c r="V195" s="11"/>
      <c r="W195" s="11"/>
      <c r="X195" s="11"/>
      <c r="Y195" s="11"/>
      <c r="Z195" s="11"/>
      <c r="AA195" s="1"/>
      <c r="AB195" s="11"/>
      <c r="AC195" s="11"/>
      <c r="AD195" s="11"/>
      <c r="AE195" s="1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</row>
    <row r="196" spans="7:60" x14ac:dyDescent="0.25"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2"/>
      <c r="U196" s="11"/>
      <c r="V196" s="11"/>
      <c r="W196" s="11"/>
      <c r="X196" s="11"/>
      <c r="Y196" s="11"/>
      <c r="Z196" s="11"/>
      <c r="AA196" s="1"/>
      <c r="AB196" s="11"/>
      <c r="AC196" s="11"/>
      <c r="AD196" s="11"/>
      <c r="AE196" s="1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</row>
    <row r="197" spans="7:60" x14ac:dyDescent="0.25"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2"/>
      <c r="U197" s="11"/>
      <c r="V197" s="11"/>
      <c r="W197" s="11"/>
      <c r="X197" s="11"/>
      <c r="Y197" s="11"/>
      <c r="Z197" s="11"/>
      <c r="AA197" s="1"/>
      <c r="AB197" s="11"/>
      <c r="AC197" s="11"/>
      <c r="AD197" s="11"/>
      <c r="AE197" s="1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</row>
    <row r="198" spans="7:60" x14ac:dyDescent="0.25"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2"/>
      <c r="U198" s="11"/>
      <c r="V198" s="11"/>
      <c r="W198" s="11"/>
      <c r="X198" s="11"/>
      <c r="Y198" s="11"/>
      <c r="Z198" s="11"/>
      <c r="AA198" s="1"/>
      <c r="AB198" s="11"/>
      <c r="AC198" s="11"/>
      <c r="AD198" s="11"/>
      <c r="AE198" s="1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</row>
    <row r="199" spans="7:60" x14ac:dyDescent="0.25"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2"/>
      <c r="U199" s="11"/>
      <c r="V199" s="11"/>
      <c r="W199" s="11"/>
      <c r="X199" s="11"/>
      <c r="Y199" s="11"/>
      <c r="Z199" s="11"/>
      <c r="AA199" s="1"/>
      <c r="AB199" s="11"/>
      <c r="AC199" s="11"/>
      <c r="AD199" s="11"/>
      <c r="AE199" s="1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</row>
    <row r="200" spans="7:60" x14ac:dyDescent="0.25"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2"/>
      <c r="U200" s="11"/>
      <c r="V200" s="11"/>
      <c r="W200" s="11"/>
      <c r="X200" s="11"/>
      <c r="Y200" s="11"/>
      <c r="Z200" s="11"/>
      <c r="AA200" s="1"/>
      <c r="AB200" s="11"/>
      <c r="AC200" s="11"/>
      <c r="AD200" s="11"/>
      <c r="AE200" s="1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</row>
    <row r="201" spans="7:60" x14ac:dyDescent="0.25"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2"/>
      <c r="U201" s="11"/>
      <c r="V201" s="11"/>
      <c r="W201" s="11"/>
      <c r="X201" s="11"/>
      <c r="Y201" s="11"/>
      <c r="Z201" s="11"/>
      <c r="AA201" s="1"/>
      <c r="AB201" s="11"/>
      <c r="AC201" s="11"/>
      <c r="AD201" s="11"/>
      <c r="AE201" s="1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</row>
    <row r="202" spans="7:60" x14ac:dyDescent="0.25"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2"/>
      <c r="U202" s="11"/>
      <c r="V202" s="11"/>
      <c r="W202" s="11"/>
      <c r="X202" s="11"/>
      <c r="Y202" s="11"/>
      <c r="Z202" s="11"/>
      <c r="AA202" s="1"/>
      <c r="AB202" s="11"/>
      <c r="AC202" s="11"/>
      <c r="AD202" s="11"/>
      <c r="AE202" s="1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</row>
    <row r="203" spans="7:60" x14ac:dyDescent="0.25"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2"/>
      <c r="U203" s="11"/>
      <c r="V203" s="11"/>
      <c r="W203" s="11"/>
      <c r="X203" s="11"/>
      <c r="Y203" s="11"/>
      <c r="Z203" s="11"/>
      <c r="AA203" s="1"/>
      <c r="AB203" s="11"/>
      <c r="AC203" s="11"/>
      <c r="AD203" s="11"/>
      <c r="AE203" s="1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</row>
    <row r="204" spans="7:60" x14ac:dyDescent="0.25"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2"/>
      <c r="U204" s="11"/>
      <c r="V204" s="11"/>
      <c r="W204" s="11"/>
      <c r="X204" s="11"/>
      <c r="Y204" s="11"/>
      <c r="Z204" s="11"/>
      <c r="AA204" s="1"/>
      <c r="AB204" s="11"/>
      <c r="AC204" s="11"/>
      <c r="AD204" s="11"/>
      <c r="AE204" s="1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</row>
    <row r="205" spans="7:60" x14ac:dyDescent="0.25"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2"/>
      <c r="U205" s="11"/>
      <c r="V205" s="11"/>
      <c r="W205" s="11"/>
      <c r="X205" s="11"/>
      <c r="Y205" s="11"/>
      <c r="Z205" s="11"/>
      <c r="AA205" s="1"/>
      <c r="AB205" s="11"/>
      <c r="AC205" s="11"/>
      <c r="AD205" s="11"/>
      <c r="AE205" s="1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</row>
    <row r="206" spans="7:60" x14ac:dyDescent="0.25"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2"/>
      <c r="U206" s="11"/>
      <c r="V206" s="11"/>
      <c r="W206" s="11"/>
      <c r="X206" s="11"/>
      <c r="Y206" s="11"/>
      <c r="Z206" s="11"/>
      <c r="AA206" s="1"/>
      <c r="AB206" s="11"/>
      <c r="AC206" s="11"/>
      <c r="AD206" s="11"/>
      <c r="AE206" s="1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</row>
    <row r="207" spans="7:60" x14ac:dyDescent="0.25"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2"/>
      <c r="U207" s="11"/>
      <c r="V207" s="11"/>
      <c r="W207" s="11"/>
      <c r="X207" s="11"/>
      <c r="Y207" s="11"/>
      <c r="Z207" s="11"/>
      <c r="AA207" s="1"/>
      <c r="AB207" s="11"/>
      <c r="AC207" s="11"/>
      <c r="AD207" s="11"/>
      <c r="AE207" s="1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</row>
    <row r="208" spans="7:60" x14ac:dyDescent="0.25"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2"/>
      <c r="U208" s="11"/>
      <c r="V208" s="11"/>
      <c r="W208" s="11"/>
      <c r="X208" s="11"/>
      <c r="Y208" s="11"/>
      <c r="Z208" s="11"/>
      <c r="AA208" s="1"/>
      <c r="AB208" s="11"/>
      <c r="AC208" s="11"/>
      <c r="AD208" s="11"/>
      <c r="AE208" s="1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</row>
    <row r="209" spans="7:60" x14ac:dyDescent="0.25"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2"/>
      <c r="U209" s="11"/>
      <c r="V209" s="11"/>
      <c r="W209" s="11"/>
      <c r="X209" s="11"/>
      <c r="Y209" s="11"/>
      <c r="Z209" s="11"/>
      <c r="AA209" s="1"/>
      <c r="AB209" s="11"/>
      <c r="AC209" s="11"/>
      <c r="AD209" s="11"/>
      <c r="AE209" s="1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</row>
    <row r="210" spans="7:60" x14ac:dyDescent="0.25"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2"/>
      <c r="U210" s="11"/>
      <c r="V210" s="11"/>
      <c r="W210" s="11"/>
      <c r="X210" s="11"/>
      <c r="Y210" s="11"/>
      <c r="Z210" s="11"/>
      <c r="AA210" s="1"/>
      <c r="AB210" s="11"/>
      <c r="AC210" s="11"/>
      <c r="AD210" s="11"/>
      <c r="AE210" s="1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</row>
    <row r="211" spans="7:60" x14ac:dyDescent="0.25"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2"/>
      <c r="U211" s="11"/>
      <c r="V211" s="11"/>
      <c r="W211" s="11"/>
      <c r="X211" s="11"/>
      <c r="Y211" s="11"/>
      <c r="Z211" s="11"/>
      <c r="AA211" s="1"/>
      <c r="AB211" s="11"/>
      <c r="AC211" s="11"/>
      <c r="AD211" s="11"/>
      <c r="AE211" s="1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</row>
    <row r="212" spans="7:60" x14ac:dyDescent="0.25"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2"/>
      <c r="U212" s="11"/>
      <c r="V212" s="11"/>
      <c r="W212" s="11"/>
      <c r="X212" s="11"/>
      <c r="Y212" s="11"/>
      <c r="Z212" s="11"/>
      <c r="AA212" s="1"/>
      <c r="AB212" s="11"/>
      <c r="AC212" s="11"/>
      <c r="AD212" s="11"/>
      <c r="AE212" s="1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</row>
    <row r="213" spans="7:60" x14ac:dyDescent="0.25"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2"/>
      <c r="U213" s="11"/>
      <c r="V213" s="11"/>
      <c r="W213" s="11"/>
      <c r="X213" s="11"/>
      <c r="Y213" s="11"/>
      <c r="Z213" s="11"/>
      <c r="AA213" s="1"/>
      <c r="AB213" s="11"/>
      <c r="AC213" s="11"/>
      <c r="AD213" s="11"/>
      <c r="AE213" s="1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</row>
    <row r="214" spans="7:60" x14ac:dyDescent="0.25"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2"/>
      <c r="U214" s="11"/>
      <c r="V214" s="11"/>
      <c r="W214" s="11"/>
      <c r="X214" s="11"/>
      <c r="Y214" s="11"/>
      <c r="Z214" s="11"/>
      <c r="AA214" s="1"/>
      <c r="AB214" s="11"/>
      <c r="AC214" s="11"/>
      <c r="AD214" s="11"/>
      <c r="AE214" s="1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</row>
    <row r="215" spans="7:60" x14ac:dyDescent="0.25"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2"/>
      <c r="U215" s="11"/>
      <c r="V215" s="11"/>
      <c r="W215" s="11"/>
      <c r="X215" s="11"/>
      <c r="Y215" s="11"/>
      <c r="Z215" s="11"/>
      <c r="AA215" s="1"/>
      <c r="AB215" s="11"/>
      <c r="AC215" s="11"/>
      <c r="AD215" s="11"/>
      <c r="AE215" s="1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</row>
    <row r="216" spans="7:60" x14ac:dyDescent="0.25"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2"/>
      <c r="U216" s="11"/>
      <c r="V216" s="11"/>
      <c r="W216" s="11"/>
      <c r="X216" s="11"/>
      <c r="Y216" s="11"/>
      <c r="Z216" s="11"/>
      <c r="AA216" s="1"/>
      <c r="AB216" s="11"/>
      <c r="AC216" s="11"/>
      <c r="AD216" s="11"/>
      <c r="AE216" s="1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</row>
    <row r="217" spans="7:60" x14ac:dyDescent="0.25"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2"/>
      <c r="U217" s="11"/>
      <c r="V217" s="11"/>
      <c r="W217" s="11"/>
      <c r="X217" s="11"/>
      <c r="Y217" s="11"/>
      <c r="Z217" s="11"/>
      <c r="AA217" s="1"/>
      <c r="AB217" s="11"/>
      <c r="AC217" s="11"/>
      <c r="AD217" s="11"/>
      <c r="AE217" s="1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</row>
    <row r="218" spans="7:60" x14ac:dyDescent="0.25"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2"/>
      <c r="U218" s="11"/>
      <c r="V218" s="11"/>
      <c r="W218" s="11"/>
      <c r="X218" s="11"/>
      <c r="Y218" s="11"/>
      <c r="Z218" s="11"/>
      <c r="AA218" s="1"/>
      <c r="AB218" s="11"/>
      <c r="AC218" s="11"/>
      <c r="AD218" s="11"/>
      <c r="AE218" s="1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</row>
    <row r="219" spans="7:60" x14ac:dyDescent="0.25"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2"/>
      <c r="U219" s="11"/>
      <c r="V219" s="11"/>
      <c r="W219" s="11"/>
      <c r="X219" s="11"/>
      <c r="Y219" s="11"/>
      <c r="Z219" s="11"/>
      <c r="AA219" s="1"/>
      <c r="AB219" s="11"/>
      <c r="AC219" s="11"/>
      <c r="AD219" s="11"/>
      <c r="AE219" s="1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</row>
    <row r="220" spans="7:60" x14ac:dyDescent="0.25"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2"/>
      <c r="U220" s="11"/>
      <c r="V220" s="11"/>
      <c r="W220" s="11"/>
      <c r="X220" s="11"/>
      <c r="Y220" s="11"/>
      <c r="Z220" s="11"/>
      <c r="AA220" s="1"/>
      <c r="AB220" s="11"/>
      <c r="AC220" s="11"/>
      <c r="AD220" s="11"/>
      <c r="AE220" s="1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</row>
    <row r="221" spans="7:60" x14ac:dyDescent="0.25"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2"/>
      <c r="U221" s="11"/>
      <c r="V221" s="11"/>
      <c r="W221" s="11"/>
      <c r="X221" s="11"/>
      <c r="Y221" s="11"/>
      <c r="Z221" s="11"/>
      <c r="AA221" s="1"/>
      <c r="AB221" s="11"/>
      <c r="AC221" s="11"/>
      <c r="AD221" s="11"/>
      <c r="AE221" s="1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</row>
    <row r="222" spans="7:60" x14ac:dyDescent="0.25"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2"/>
      <c r="U222" s="11"/>
      <c r="V222" s="11"/>
      <c r="W222" s="11"/>
      <c r="X222" s="11"/>
      <c r="Y222" s="11"/>
      <c r="Z222" s="11"/>
      <c r="AA222" s="1"/>
      <c r="AB222" s="11"/>
      <c r="AC222" s="11"/>
      <c r="AD222" s="11"/>
      <c r="AE222" s="1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</row>
    <row r="223" spans="7:60" x14ac:dyDescent="0.25"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2"/>
      <c r="U223" s="11"/>
      <c r="V223" s="11"/>
      <c r="W223" s="11"/>
      <c r="X223" s="11"/>
      <c r="Y223" s="11"/>
      <c r="Z223" s="11"/>
      <c r="AA223" s="1"/>
      <c r="AB223" s="11"/>
      <c r="AC223" s="11"/>
      <c r="AD223" s="11"/>
      <c r="AE223" s="1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</row>
    <row r="224" spans="7:60" x14ac:dyDescent="0.25"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2"/>
      <c r="U224" s="11"/>
      <c r="V224" s="11"/>
      <c r="W224" s="11"/>
      <c r="X224" s="11"/>
      <c r="Y224" s="11"/>
      <c r="Z224" s="11"/>
      <c r="AA224" s="1"/>
      <c r="AB224" s="11"/>
      <c r="AC224" s="11"/>
      <c r="AD224" s="11"/>
      <c r="AE224" s="1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</row>
    <row r="225" spans="7:60" x14ac:dyDescent="0.25"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2"/>
      <c r="U225" s="11"/>
      <c r="V225" s="11"/>
      <c r="W225" s="11"/>
      <c r="X225" s="11"/>
      <c r="Y225" s="11"/>
      <c r="Z225" s="11"/>
      <c r="AA225" s="1"/>
      <c r="AB225" s="11"/>
      <c r="AC225" s="11"/>
      <c r="AD225" s="11"/>
      <c r="AE225" s="1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</row>
    <row r="226" spans="7:60" x14ac:dyDescent="0.25"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2"/>
      <c r="U226" s="11"/>
      <c r="V226" s="11"/>
      <c r="W226" s="11"/>
      <c r="X226" s="11"/>
      <c r="Y226" s="11"/>
      <c r="Z226" s="11"/>
      <c r="AA226" s="1"/>
      <c r="AB226" s="11"/>
      <c r="AC226" s="11"/>
      <c r="AD226" s="11"/>
      <c r="AE226" s="1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</row>
    <row r="227" spans="7:60" x14ac:dyDescent="0.25"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2"/>
      <c r="U227" s="11"/>
      <c r="V227" s="11"/>
      <c r="W227" s="11"/>
      <c r="X227" s="11"/>
      <c r="Y227" s="11"/>
      <c r="Z227" s="11"/>
      <c r="AA227" s="1"/>
      <c r="AB227" s="11"/>
      <c r="AC227" s="11"/>
      <c r="AD227" s="11"/>
      <c r="AE227" s="1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</row>
    <row r="228" spans="7:60" x14ac:dyDescent="0.25"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2"/>
      <c r="U228" s="11"/>
      <c r="V228" s="11"/>
      <c r="W228" s="11"/>
      <c r="X228" s="11"/>
      <c r="Y228" s="11"/>
      <c r="Z228" s="11"/>
      <c r="AA228" s="1"/>
      <c r="AB228" s="11"/>
      <c r="AC228" s="11"/>
      <c r="AD228" s="11"/>
      <c r="AE228" s="1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</row>
    <row r="229" spans="7:60" x14ac:dyDescent="0.25"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2"/>
      <c r="U229" s="11"/>
      <c r="V229" s="11"/>
      <c r="W229" s="11"/>
      <c r="X229" s="11"/>
      <c r="Y229" s="11"/>
      <c r="Z229" s="11"/>
      <c r="AA229" s="1"/>
      <c r="AB229" s="11"/>
      <c r="AC229" s="11"/>
      <c r="AD229" s="11"/>
      <c r="AE229" s="1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</row>
    <row r="230" spans="7:60" x14ac:dyDescent="0.25"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2"/>
      <c r="U230" s="11"/>
      <c r="V230" s="11"/>
      <c r="W230" s="11"/>
      <c r="X230" s="11"/>
      <c r="Y230" s="11"/>
      <c r="Z230" s="11"/>
      <c r="AA230" s="1"/>
      <c r="AB230" s="11"/>
      <c r="AC230" s="11"/>
      <c r="AD230" s="11"/>
      <c r="AE230" s="1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</row>
    <row r="231" spans="7:60" x14ac:dyDescent="0.25"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2"/>
      <c r="U231" s="11"/>
      <c r="V231" s="11"/>
      <c r="W231" s="11"/>
      <c r="X231" s="11"/>
      <c r="Y231" s="11"/>
      <c r="Z231" s="11"/>
      <c r="AA231" s="1"/>
      <c r="AB231" s="11"/>
      <c r="AC231" s="11"/>
      <c r="AD231" s="11"/>
      <c r="AE231" s="1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</row>
    <row r="232" spans="7:60" x14ac:dyDescent="0.25"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2"/>
      <c r="U232" s="11"/>
      <c r="V232" s="11"/>
      <c r="W232" s="11"/>
      <c r="X232" s="11"/>
      <c r="Y232" s="11"/>
      <c r="Z232" s="11"/>
      <c r="AA232" s="1"/>
      <c r="AB232" s="11"/>
      <c r="AC232" s="11"/>
      <c r="AD232" s="11"/>
      <c r="AE232" s="1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</row>
    <row r="233" spans="7:60" x14ac:dyDescent="0.25"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2"/>
      <c r="U233" s="11"/>
      <c r="V233" s="11"/>
      <c r="W233" s="11"/>
      <c r="X233" s="11"/>
      <c r="Y233" s="11"/>
      <c r="Z233" s="11"/>
      <c r="AA233" s="1"/>
      <c r="AB233" s="11"/>
      <c r="AC233" s="11"/>
      <c r="AD233" s="11"/>
      <c r="AE233" s="1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</row>
    <row r="234" spans="7:60" x14ac:dyDescent="0.25"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2"/>
      <c r="U234" s="11"/>
      <c r="V234" s="11"/>
      <c r="W234" s="11"/>
      <c r="X234" s="11"/>
      <c r="Y234" s="11"/>
      <c r="Z234" s="11"/>
      <c r="AA234" s="1"/>
      <c r="AB234" s="11"/>
      <c r="AC234" s="11"/>
      <c r="AD234" s="11"/>
      <c r="AE234" s="1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</row>
    <row r="235" spans="7:60" x14ac:dyDescent="0.25"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2"/>
      <c r="U235" s="11"/>
      <c r="V235" s="11"/>
      <c r="W235" s="11"/>
      <c r="X235" s="11"/>
      <c r="Y235" s="11"/>
      <c r="Z235" s="11"/>
      <c r="AA235" s="1"/>
      <c r="AB235" s="11"/>
      <c r="AC235" s="11"/>
      <c r="AD235" s="11"/>
      <c r="AE235" s="1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</row>
    <row r="236" spans="7:60" x14ac:dyDescent="0.25"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2"/>
      <c r="U236" s="11"/>
      <c r="V236" s="11"/>
      <c r="W236" s="11"/>
      <c r="X236" s="11"/>
      <c r="Y236" s="11"/>
      <c r="Z236" s="11"/>
      <c r="AA236" s="1"/>
      <c r="AB236" s="11"/>
      <c r="AC236" s="11"/>
      <c r="AD236" s="11"/>
      <c r="AE236" s="1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</row>
    <row r="237" spans="7:60" x14ac:dyDescent="0.25"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2"/>
      <c r="U237" s="11"/>
      <c r="V237" s="11"/>
      <c r="W237" s="11"/>
      <c r="X237" s="11"/>
      <c r="Y237" s="11"/>
      <c r="Z237" s="11"/>
      <c r="AA237" s="1"/>
      <c r="AB237" s="11"/>
      <c r="AC237" s="11"/>
      <c r="AD237" s="11"/>
      <c r="AE237" s="1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</row>
    <row r="238" spans="7:60" x14ac:dyDescent="0.25"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2"/>
      <c r="U238" s="11"/>
      <c r="V238" s="11"/>
      <c r="W238" s="11"/>
      <c r="X238" s="11"/>
      <c r="Y238" s="11"/>
      <c r="Z238" s="11"/>
      <c r="AA238" s="1"/>
      <c r="AB238" s="11"/>
      <c r="AC238" s="11"/>
      <c r="AD238" s="11"/>
      <c r="AE238" s="1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</row>
    <row r="239" spans="7:60" x14ac:dyDescent="0.25"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2"/>
      <c r="U239" s="11"/>
      <c r="V239" s="11"/>
      <c r="W239" s="11"/>
      <c r="X239" s="11"/>
      <c r="Y239" s="11"/>
      <c r="Z239" s="11"/>
      <c r="AA239" s="1"/>
      <c r="AB239" s="11"/>
      <c r="AC239" s="11"/>
      <c r="AD239" s="11"/>
      <c r="AE239" s="1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</row>
    <row r="240" spans="7:60" x14ac:dyDescent="0.25"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2"/>
      <c r="U240" s="11"/>
      <c r="V240" s="11"/>
      <c r="W240" s="11"/>
      <c r="X240" s="11"/>
      <c r="Y240" s="11"/>
      <c r="Z240" s="11"/>
      <c r="AA240" s="1"/>
      <c r="AB240" s="11"/>
      <c r="AC240" s="11"/>
      <c r="AD240" s="11"/>
      <c r="AE240" s="1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</row>
    <row r="241" spans="7:60" x14ac:dyDescent="0.25"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2"/>
      <c r="U241" s="11"/>
      <c r="V241" s="11"/>
      <c r="W241" s="11"/>
      <c r="X241" s="11"/>
      <c r="Y241" s="11"/>
      <c r="Z241" s="11"/>
      <c r="AA241" s="1"/>
      <c r="AB241" s="11"/>
      <c r="AC241" s="11"/>
      <c r="AD241" s="11"/>
      <c r="AE241" s="1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</row>
    <row r="242" spans="7:60" x14ac:dyDescent="0.25"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2"/>
      <c r="U242" s="11"/>
      <c r="V242" s="11"/>
      <c r="W242" s="11"/>
      <c r="X242" s="11"/>
      <c r="Y242" s="11"/>
      <c r="Z242" s="11"/>
      <c r="AA242" s="1"/>
      <c r="AB242" s="11"/>
      <c r="AC242" s="11"/>
      <c r="AD242" s="11"/>
      <c r="AE242" s="1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</row>
    <row r="243" spans="7:60" x14ac:dyDescent="0.25"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2"/>
      <c r="U243" s="11"/>
      <c r="V243" s="11"/>
      <c r="W243" s="11"/>
      <c r="X243" s="11"/>
      <c r="Y243" s="11"/>
      <c r="Z243" s="11"/>
      <c r="AA243" s="1"/>
      <c r="AB243" s="11"/>
      <c r="AC243" s="11"/>
      <c r="AD243" s="11"/>
      <c r="AE243" s="1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</row>
    <row r="244" spans="7:60" x14ac:dyDescent="0.25"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2"/>
      <c r="U244" s="11"/>
      <c r="V244" s="11"/>
      <c r="W244" s="11"/>
      <c r="X244" s="11"/>
      <c r="Y244" s="11"/>
      <c r="Z244" s="11"/>
      <c r="AA244" s="1"/>
      <c r="AB244" s="11"/>
      <c r="AC244" s="11"/>
      <c r="AD244" s="11"/>
      <c r="AE244" s="1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</row>
    <row r="245" spans="7:60" x14ac:dyDescent="0.25"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2"/>
      <c r="U245" s="11"/>
      <c r="V245" s="11"/>
      <c r="W245" s="11"/>
      <c r="X245" s="11"/>
      <c r="Y245" s="11"/>
      <c r="Z245" s="11"/>
      <c r="AA245" s="1"/>
      <c r="AB245" s="11"/>
      <c r="AC245" s="11"/>
      <c r="AD245" s="11"/>
      <c r="AE245" s="1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</row>
    <row r="246" spans="7:60" x14ac:dyDescent="0.25"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2"/>
      <c r="U246" s="11"/>
      <c r="V246" s="11"/>
      <c r="W246" s="11"/>
      <c r="X246" s="11"/>
      <c r="Y246" s="11"/>
      <c r="Z246" s="11"/>
      <c r="AA246" s="1"/>
      <c r="AB246" s="11"/>
      <c r="AC246" s="11"/>
      <c r="AD246" s="11"/>
      <c r="AE246" s="1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</row>
    <row r="247" spans="7:60" x14ac:dyDescent="0.25"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2"/>
      <c r="U247" s="11"/>
      <c r="V247" s="11"/>
      <c r="W247" s="11"/>
      <c r="X247" s="11"/>
      <c r="Y247" s="11"/>
      <c r="Z247" s="11"/>
      <c r="AA247" s="1"/>
      <c r="AB247" s="11"/>
      <c r="AC247" s="11"/>
      <c r="AD247" s="11"/>
      <c r="AE247" s="1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</row>
    <row r="248" spans="7:60" x14ac:dyDescent="0.25"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2"/>
      <c r="U248" s="11"/>
      <c r="V248" s="11"/>
      <c r="W248" s="11"/>
      <c r="X248" s="11"/>
      <c r="Y248" s="11"/>
      <c r="Z248" s="11"/>
      <c r="AA248" s="1"/>
      <c r="AB248" s="11"/>
      <c r="AC248" s="11"/>
      <c r="AD248" s="11"/>
      <c r="AE248" s="1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</row>
    <row r="249" spans="7:60" x14ac:dyDescent="0.25"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2"/>
      <c r="U249" s="11"/>
      <c r="V249" s="11"/>
      <c r="W249" s="11"/>
      <c r="X249" s="11"/>
      <c r="Y249" s="11"/>
      <c r="Z249" s="11"/>
      <c r="AA249" s="1"/>
      <c r="AB249" s="11"/>
      <c r="AC249" s="11"/>
      <c r="AD249" s="11"/>
      <c r="AE249" s="1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</row>
    <row r="250" spans="7:60" x14ac:dyDescent="0.25"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2"/>
      <c r="U250" s="11"/>
      <c r="V250" s="11"/>
      <c r="W250" s="11"/>
      <c r="X250" s="11"/>
      <c r="Y250" s="11"/>
      <c r="Z250" s="11"/>
      <c r="AA250" s="1"/>
      <c r="AB250" s="11"/>
      <c r="AC250" s="11"/>
      <c r="AD250" s="11"/>
      <c r="AE250" s="1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</row>
    <row r="251" spans="7:60" x14ac:dyDescent="0.25"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2"/>
      <c r="U251" s="11"/>
      <c r="V251" s="11"/>
      <c r="W251" s="11"/>
      <c r="X251" s="11"/>
      <c r="Y251" s="11"/>
      <c r="Z251" s="11"/>
      <c r="AA251" s="1"/>
      <c r="AB251" s="11"/>
      <c r="AC251" s="11"/>
      <c r="AD251" s="11"/>
      <c r="AE251" s="1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</row>
    <row r="252" spans="7:60" x14ac:dyDescent="0.25"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2"/>
      <c r="U252" s="11"/>
      <c r="V252" s="11"/>
      <c r="W252" s="11"/>
      <c r="X252" s="11"/>
      <c r="Y252" s="11"/>
      <c r="Z252" s="11"/>
      <c r="AA252" s="1"/>
      <c r="AB252" s="11"/>
      <c r="AC252" s="11"/>
      <c r="AD252" s="11"/>
      <c r="AE252" s="1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</row>
    <row r="253" spans="7:60" x14ac:dyDescent="0.25"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2"/>
      <c r="U253" s="11"/>
      <c r="V253" s="11"/>
      <c r="W253" s="11"/>
      <c r="X253" s="11"/>
      <c r="Y253" s="11"/>
      <c r="Z253" s="11"/>
      <c r="AA253" s="1"/>
      <c r="AB253" s="11"/>
      <c r="AC253" s="11"/>
      <c r="AD253" s="11"/>
      <c r="AE253" s="1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</row>
    <row r="254" spans="7:60" x14ac:dyDescent="0.25"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2"/>
      <c r="U254" s="11"/>
      <c r="V254" s="11"/>
      <c r="W254" s="11"/>
      <c r="X254" s="11"/>
      <c r="Y254" s="11"/>
      <c r="Z254" s="11"/>
      <c r="AA254" s="1"/>
      <c r="AB254" s="11"/>
      <c r="AC254" s="11"/>
      <c r="AD254" s="11"/>
      <c r="AE254" s="1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</row>
    <row r="255" spans="7:60" x14ac:dyDescent="0.25"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2"/>
      <c r="U255" s="11"/>
      <c r="V255" s="11"/>
      <c r="W255" s="11"/>
      <c r="X255" s="11"/>
      <c r="Y255" s="11"/>
      <c r="Z255" s="11"/>
      <c r="AA255" s="1"/>
      <c r="AB255" s="11"/>
      <c r="AC255" s="11"/>
      <c r="AD255" s="11"/>
      <c r="AE255" s="1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</row>
    <row r="256" spans="7:60" x14ac:dyDescent="0.25"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2"/>
      <c r="U256" s="11"/>
      <c r="V256" s="11"/>
      <c r="W256" s="11"/>
      <c r="X256" s="11"/>
      <c r="Y256" s="11"/>
      <c r="Z256" s="11"/>
      <c r="AA256" s="1"/>
      <c r="AB256" s="11"/>
      <c r="AC256" s="11"/>
      <c r="AD256" s="11"/>
      <c r="AE256" s="1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</row>
    <row r="257" spans="7:60" x14ac:dyDescent="0.25"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2"/>
      <c r="U257" s="11"/>
      <c r="V257" s="11"/>
      <c r="W257" s="11"/>
      <c r="X257" s="11"/>
      <c r="Y257" s="11"/>
      <c r="Z257" s="11"/>
      <c r="AA257" s="1"/>
      <c r="AB257" s="11"/>
      <c r="AC257" s="11"/>
      <c r="AD257" s="11"/>
      <c r="AE257" s="1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</row>
    <row r="258" spans="7:60" x14ac:dyDescent="0.25"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2"/>
      <c r="U258" s="11"/>
      <c r="V258" s="11"/>
      <c r="W258" s="11"/>
      <c r="X258" s="11"/>
      <c r="Y258" s="11"/>
      <c r="Z258" s="11"/>
      <c r="AA258" s="1"/>
      <c r="AB258" s="11"/>
      <c r="AC258" s="11"/>
      <c r="AD258" s="11"/>
      <c r="AE258" s="1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</row>
    <row r="259" spans="7:60" x14ac:dyDescent="0.25"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2"/>
      <c r="U259" s="11"/>
      <c r="V259" s="11"/>
      <c r="W259" s="11"/>
      <c r="X259" s="11"/>
      <c r="Y259" s="11"/>
      <c r="Z259" s="11"/>
      <c r="AA259" s="1"/>
      <c r="AB259" s="11"/>
      <c r="AC259" s="11"/>
      <c r="AD259" s="11"/>
      <c r="AE259" s="1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</row>
    <row r="260" spans="7:60" x14ac:dyDescent="0.25"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2"/>
      <c r="U260" s="11"/>
      <c r="V260" s="11"/>
      <c r="W260" s="11"/>
      <c r="X260" s="11"/>
      <c r="Y260" s="11"/>
      <c r="Z260" s="11"/>
      <c r="AA260" s="1"/>
      <c r="AB260" s="11"/>
      <c r="AC260" s="11"/>
      <c r="AD260" s="11"/>
      <c r="AE260" s="1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</row>
    <row r="261" spans="7:60" x14ac:dyDescent="0.25"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2"/>
      <c r="U261" s="11"/>
      <c r="V261" s="11"/>
      <c r="W261" s="11"/>
      <c r="X261" s="11"/>
      <c r="Y261" s="11"/>
      <c r="Z261" s="11"/>
      <c r="AA261" s="1"/>
      <c r="AB261" s="11"/>
      <c r="AC261" s="11"/>
      <c r="AD261" s="11"/>
      <c r="AE261" s="1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</row>
    <row r="262" spans="7:60" x14ac:dyDescent="0.25"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2"/>
      <c r="U262" s="11"/>
      <c r="V262" s="11"/>
      <c r="W262" s="11"/>
      <c r="X262" s="11"/>
      <c r="Y262" s="11"/>
      <c r="Z262" s="11"/>
      <c r="AA262" s="1"/>
      <c r="AB262" s="11"/>
      <c r="AC262" s="11"/>
      <c r="AD262" s="11"/>
      <c r="AE262" s="1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</row>
    <row r="263" spans="7:60" x14ac:dyDescent="0.25"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2"/>
      <c r="U263" s="11"/>
      <c r="V263" s="11"/>
      <c r="W263" s="11"/>
      <c r="X263" s="11"/>
      <c r="Y263" s="11"/>
      <c r="Z263" s="11"/>
      <c r="AA263" s="1"/>
      <c r="AB263" s="11"/>
      <c r="AC263" s="11"/>
      <c r="AD263" s="11"/>
      <c r="AE263" s="1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</row>
    <row r="264" spans="7:60" x14ac:dyDescent="0.25"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2"/>
      <c r="U264" s="11"/>
      <c r="V264" s="11"/>
      <c r="W264" s="11"/>
      <c r="X264" s="11"/>
      <c r="Y264" s="11"/>
      <c r="Z264" s="11"/>
      <c r="AA264" s="1"/>
      <c r="AB264" s="11"/>
      <c r="AC264" s="11"/>
      <c r="AD264" s="11"/>
      <c r="AE264" s="1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</row>
    <row r="265" spans="7:60" x14ac:dyDescent="0.25"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2"/>
      <c r="U265" s="11"/>
      <c r="V265" s="11"/>
      <c r="W265" s="11"/>
      <c r="X265" s="11"/>
      <c r="Y265" s="11"/>
      <c r="Z265" s="11"/>
      <c r="AA265" s="1"/>
      <c r="AB265" s="11"/>
      <c r="AC265" s="11"/>
      <c r="AD265" s="11"/>
      <c r="AE265" s="1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</row>
    <row r="266" spans="7:60" x14ac:dyDescent="0.25"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2"/>
      <c r="U266" s="11"/>
      <c r="V266" s="11"/>
      <c r="W266" s="11"/>
      <c r="X266" s="11"/>
      <c r="Y266" s="11"/>
      <c r="Z266" s="11"/>
      <c r="AA266" s="1"/>
      <c r="AB266" s="11"/>
      <c r="AC266" s="11"/>
      <c r="AD266" s="11"/>
      <c r="AE266" s="1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</row>
    <row r="267" spans="7:60" x14ac:dyDescent="0.25"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2"/>
      <c r="U267" s="11"/>
      <c r="V267" s="11"/>
      <c r="W267" s="11"/>
      <c r="X267" s="11"/>
      <c r="Y267" s="11"/>
      <c r="Z267" s="11"/>
      <c r="AA267" s="1"/>
      <c r="AB267" s="11"/>
      <c r="AC267" s="11"/>
      <c r="AD267" s="11"/>
      <c r="AE267" s="1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</row>
    <row r="268" spans="7:60" x14ac:dyDescent="0.25"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2"/>
      <c r="U268" s="11"/>
      <c r="V268" s="11"/>
      <c r="W268" s="11"/>
      <c r="X268" s="11"/>
      <c r="Y268" s="11"/>
      <c r="Z268" s="11"/>
      <c r="AA268" s="1"/>
      <c r="AB268" s="11"/>
      <c r="AC268" s="11"/>
      <c r="AD268" s="11"/>
      <c r="AE268" s="1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</row>
    <row r="269" spans="7:60" x14ac:dyDescent="0.25"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2"/>
      <c r="U269" s="11"/>
      <c r="V269" s="11"/>
      <c r="W269" s="11"/>
      <c r="X269" s="11"/>
      <c r="Y269" s="11"/>
      <c r="Z269" s="11"/>
      <c r="AA269" s="1"/>
      <c r="AB269" s="11"/>
      <c r="AC269" s="11"/>
      <c r="AD269" s="11"/>
      <c r="AE269" s="1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</row>
    <row r="270" spans="7:60" x14ac:dyDescent="0.25"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2"/>
      <c r="U270" s="11"/>
      <c r="V270" s="11"/>
      <c r="W270" s="11"/>
      <c r="X270" s="11"/>
      <c r="Y270" s="11"/>
      <c r="Z270" s="11"/>
      <c r="AA270" s="1"/>
      <c r="AB270" s="11"/>
      <c r="AC270" s="11"/>
      <c r="AD270" s="11"/>
      <c r="AE270" s="1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</row>
    <row r="271" spans="7:60" x14ac:dyDescent="0.25"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2"/>
      <c r="U271" s="11"/>
      <c r="V271" s="11"/>
      <c r="W271" s="11"/>
      <c r="X271" s="11"/>
      <c r="Y271" s="11"/>
      <c r="Z271" s="11"/>
      <c r="AA271" s="1"/>
      <c r="AB271" s="11"/>
      <c r="AC271" s="11"/>
      <c r="AD271" s="11"/>
      <c r="AE271" s="1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</row>
    <row r="272" spans="7:60" x14ac:dyDescent="0.25"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2"/>
      <c r="U272" s="11"/>
      <c r="V272" s="11"/>
      <c r="W272" s="11"/>
      <c r="X272" s="11"/>
      <c r="Y272" s="11"/>
      <c r="Z272" s="11"/>
      <c r="AA272" s="1"/>
      <c r="AB272" s="11"/>
      <c r="AC272" s="11"/>
      <c r="AD272" s="11"/>
      <c r="AE272" s="1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</row>
    <row r="273" spans="7:60" x14ac:dyDescent="0.25"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2"/>
      <c r="U273" s="11"/>
      <c r="V273" s="11"/>
      <c r="W273" s="11"/>
      <c r="X273" s="11"/>
      <c r="Y273" s="11"/>
      <c r="Z273" s="11"/>
      <c r="AA273" s="1"/>
      <c r="AB273" s="11"/>
      <c r="AC273" s="11"/>
      <c r="AD273" s="11"/>
      <c r="AE273" s="1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</row>
    <row r="274" spans="7:60" x14ac:dyDescent="0.25"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2"/>
      <c r="U274" s="11"/>
      <c r="V274" s="11"/>
      <c r="W274" s="11"/>
      <c r="X274" s="11"/>
      <c r="Y274" s="11"/>
      <c r="Z274" s="11"/>
      <c r="AA274" s="1"/>
      <c r="AB274" s="11"/>
      <c r="AC274" s="11"/>
      <c r="AD274" s="11"/>
      <c r="AE274" s="1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</row>
    <row r="275" spans="7:60" x14ac:dyDescent="0.25"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2"/>
      <c r="U275" s="11"/>
      <c r="V275" s="11"/>
      <c r="W275" s="11"/>
      <c r="X275" s="11"/>
      <c r="Y275" s="11"/>
      <c r="Z275" s="11"/>
      <c r="AA275" s="1"/>
      <c r="AB275" s="11"/>
      <c r="AC275" s="11"/>
      <c r="AD275" s="11"/>
      <c r="AE275" s="1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</row>
    <row r="276" spans="7:60" x14ac:dyDescent="0.25"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2"/>
      <c r="U276" s="11"/>
      <c r="V276" s="11"/>
      <c r="W276" s="11"/>
      <c r="X276" s="11"/>
      <c r="Y276" s="11"/>
      <c r="Z276" s="11"/>
      <c r="AA276" s="1"/>
      <c r="AB276" s="11"/>
      <c r="AC276" s="11"/>
      <c r="AD276" s="11"/>
      <c r="AE276" s="1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</row>
    <row r="277" spans="7:60" x14ac:dyDescent="0.25"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2"/>
      <c r="U277" s="11"/>
      <c r="V277" s="11"/>
      <c r="W277" s="11"/>
      <c r="X277" s="11"/>
      <c r="Y277" s="11"/>
      <c r="Z277" s="11"/>
      <c r="AA277" s="1"/>
      <c r="AB277" s="11"/>
      <c r="AC277" s="11"/>
      <c r="AD277" s="11"/>
      <c r="AE277" s="1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</row>
  </sheetData>
  <phoneticPr fontId="3" type="noConversion"/>
  <hyperlinks>
    <hyperlink ref="I2" r:id="rId1" xr:uid="{F147F966-C875-4F1E-81DC-B3EA27ACB31E}"/>
    <hyperlink ref="I3" r:id="rId2" xr:uid="{BBBE3C58-1860-4E10-90F5-1FEF5D26A40F}"/>
    <hyperlink ref="I4" r:id="rId3" display="afmonroy74@misena.edu.co" xr:uid="{FBD73707-D869-4587-8BCA-252262D6B96D}"/>
    <hyperlink ref="I5" r:id="rId4" xr:uid="{808966BE-CEB5-46FD-B450-6E1C03314832}"/>
    <hyperlink ref="I7" r:id="rId5" xr:uid="{4F8CBA02-4CAC-4956-AB65-49BBC5628E72}"/>
    <hyperlink ref="I6" r:id="rId6" xr:uid="{81100736-17C8-4A87-8A6B-C4F75F95AAE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"/>
  <sheetViews>
    <sheetView tabSelected="1" zoomScale="98" zoomScaleNormal="98" workbookViewId="0"/>
  </sheetViews>
  <sheetFormatPr baseColWidth="10" defaultRowHeight="15" x14ac:dyDescent="0.25"/>
  <cols>
    <col min="1" max="1" width="15.5703125" customWidth="1"/>
    <col min="2" max="2" width="12.140625" customWidth="1"/>
    <col min="3" max="3" width="20.7109375" customWidth="1"/>
    <col min="4" max="4" width="16.7109375" customWidth="1"/>
    <col min="5" max="5" width="26.5703125" customWidth="1"/>
    <col min="6" max="6" width="17.42578125" customWidth="1"/>
    <col min="7" max="7" width="17" customWidth="1"/>
    <col min="8" max="8" width="24.7109375" customWidth="1"/>
    <col min="9" max="9" width="23.7109375" customWidth="1"/>
    <col min="10" max="10" width="30.42578125" customWidth="1"/>
    <col min="11" max="11" width="15.7109375" customWidth="1"/>
    <col min="12" max="12" width="11.42578125" customWidth="1"/>
    <col min="15" max="15" width="20.42578125" customWidth="1"/>
    <col min="17" max="17" width="21" customWidth="1"/>
    <col min="18" max="18" width="12.7109375" customWidth="1"/>
    <col min="20" max="20" width="17.42578125" customWidth="1"/>
    <col min="22" max="22" width="14.7109375" customWidth="1"/>
  </cols>
  <sheetData>
    <row r="1" spans="1:14" x14ac:dyDescent="0.25">
      <c r="A1" s="67" t="s">
        <v>238</v>
      </c>
      <c r="B1" s="67" t="s">
        <v>244</v>
      </c>
      <c r="C1" s="67" t="s">
        <v>245</v>
      </c>
      <c r="D1" s="67" t="s">
        <v>246</v>
      </c>
      <c r="E1" s="67" t="s">
        <v>247</v>
      </c>
      <c r="F1" s="67" t="s">
        <v>155</v>
      </c>
      <c r="G1" s="67" t="s">
        <v>156</v>
      </c>
      <c r="H1" s="67" t="s">
        <v>0</v>
      </c>
      <c r="I1" s="67" t="s">
        <v>239</v>
      </c>
      <c r="J1" s="67" t="s">
        <v>240</v>
      </c>
      <c r="L1" s="78" t="s">
        <v>248</v>
      </c>
      <c r="M1" s="79" t="s">
        <v>1</v>
      </c>
      <c r="N1" s="78" t="s">
        <v>160</v>
      </c>
    </row>
    <row r="2" spans="1:14" x14ac:dyDescent="0.25">
      <c r="A2" s="73">
        <v>1013576811</v>
      </c>
      <c r="B2" s="46" t="s">
        <v>198</v>
      </c>
      <c r="C2" s="46" t="s">
        <v>199</v>
      </c>
      <c r="D2" s="46" t="s">
        <v>200</v>
      </c>
      <c r="E2" s="46"/>
      <c r="F2" s="46" t="s">
        <v>165</v>
      </c>
      <c r="G2" s="46">
        <v>3122151254</v>
      </c>
      <c r="H2" s="55" t="s">
        <v>40</v>
      </c>
      <c r="I2" s="70" t="s">
        <v>241</v>
      </c>
      <c r="J2" s="70" t="s">
        <v>29</v>
      </c>
      <c r="L2" s="80">
        <v>1</v>
      </c>
      <c r="M2" s="76">
        <v>44228</v>
      </c>
      <c r="N2" s="77">
        <v>129</v>
      </c>
    </row>
    <row r="3" spans="1:14" x14ac:dyDescent="0.25">
      <c r="A3" s="73">
        <v>1001096125</v>
      </c>
      <c r="B3" s="46" t="s">
        <v>201</v>
      </c>
      <c r="C3" s="46" t="s">
        <v>202</v>
      </c>
      <c r="D3" s="46" t="s">
        <v>203</v>
      </c>
      <c r="E3" s="46" t="s">
        <v>204</v>
      </c>
      <c r="F3" s="46" t="s">
        <v>43</v>
      </c>
      <c r="G3" s="46">
        <v>3012514581</v>
      </c>
      <c r="H3" s="55" t="s">
        <v>169</v>
      </c>
      <c r="I3" s="70" t="s">
        <v>241</v>
      </c>
      <c r="J3" s="70" t="s">
        <v>29</v>
      </c>
      <c r="L3" s="80">
        <v>2</v>
      </c>
      <c r="M3" s="76">
        <v>44229</v>
      </c>
      <c r="N3" s="77">
        <v>76</v>
      </c>
    </row>
    <row r="4" spans="1:14" x14ac:dyDescent="0.25">
      <c r="A4" s="73">
        <v>1012316243</v>
      </c>
      <c r="B4" s="46" t="s">
        <v>198</v>
      </c>
      <c r="C4" s="46" t="s">
        <v>199</v>
      </c>
      <c r="D4" s="46" t="s">
        <v>205</v>
      </c>
      <c r="E4" s="46" t="s">
        <v>206</v>
      </c>
      <c r="F4" s="46" t="s">
        <v>173</v>
      </c>
      <c r="G4" s="46">
        <v>3204125846</v>
      </c>
      <c r="H4" s="55" t="s">
        <v>48</v>
      </c>
      <c r="I4" s="70" t="s">
        <v>241</v>
      </c>
      <c r="J4" s="70" t="s">
        <v>29</v>
      </c>
      <c r="L4" s="80">
        <v>3</v>
      </c>
      <c r="M4" s="76">
        <v>44230</v>
      </c>
      <c r="N4" s="77">
        <v>16</v>
      </c>
    </row>
    <row r="5" spans="1:14" x14ac:dyDescent="0.25">
      <c r="A5" s="73">
        <v>1016942358</v>
      </c>
      <c r="B5" s="46" t="s">
        <v>207</v>
      </c>
      <c r="C5" s="46" t="s">
        <v>208</v>
      </c>
      <c r="D5" s="46" t="s">
        <v>209</v>
      </c>
      <c r="E5" s="46" t="s">
        <v>210</v>
      </c>
      <c r="F5" s="46" t="s">
        <v>177</v>
      </c>
      <c r="G5" s="46">
        <v>3043385964</v>
      </c>
      <c r="H5" s="55" t="s">
        <v>52</v>
      </c>
      <c r="I5" s="70" t="s">
        <v>241</v>
      </c>
      <c r="J5" s="70" t="s">
        <v>29</v>
      </c>
      <c r="L5" s="80">
        <v>4</v>
      </c>
      <c r="M5" s="76">
        <v>44231</v>
      </c>
      <c r="N5" s="77">
        <v>18</v>
      </c>
    </row>
    <row r="6" spans="1:14" x14ac:dyDescent="0.25">
      <c r="A6" s="73">
        <v>1034656166</v>
      </c>
      <c r="B6" s="46" t="s">
        <v>211</v>
      </c>
      <c r="C6" s="46" t="s">
        <v>212</v>
      </c>
      <c r="D6" s="46" t="s">
        <v>213</v>
      </c>
      <c r="E6" s="46" t="s">
        <v>214</v>
      </c>
      <c r="F6" s="46" t="s">
        <v>231</v>
      </c>
      <c r="G6" s="46">
        <v>3172727782</v>
      </c>
      <c r="H6" s="55" t="s">
        <v>182</v>
      </c>
      <c r="I6" s="70" t="s">
        <v>241</v>
      </c>
      <c r="J6" s="70" t="s">
        <v>29</v>
      </c>
      <c r="L6" s="80">
        <v>5</v>
      </c>
      <c r="M6" s="76">
        <v>44232</v>
      </c>
      <c r="N6" s="77">
        <v>14</v>
      </c>
    </row>
    <row r="7" spans="1:14" x14ac:dyDescent="0.25">
      <c r="A7" s="73">
        <v>1034656167</v>
      </c>
      <c r="B7" s="46" t="s">
        <v>211</v>
      </c>
      <c r="C7" s="46" t="s">
        <v>212</v>
      </c>
      <c r="D7" s="46" t="s">
        <v>213</v>
      </c>
      <c r="E7" s="46" t="s">
        <v>214</v>
      </c>
      <c r="F7" s="46" t="s">
        <v>181</v>
      </c>
      <c r="G7" s="46">
        <v>3172727783</v>
      </c>
      <c r="H7" s="55" t="s">
        <v>182</v>
      </c>
      <c r="I7" s="70" t="s">
        <v>241</v>
      </c>
      <c r="J7" s="70" t="s">
        <v>29</v>
      </c>
      <c r="L7" s="80">
        <v>6</v>
      </c>
      <c r="M7" s="76">
        <v>44233</v>
      </c>
      <c r="N7" s="77">
        <v>46</v>
      </c>
    </row>
    <row r="8" spans="1:14" x14ac:dyDescent="0.25">
      <c r="A8" s="74">
        <v>1192831945</v>
      </c>
      <c r="B8" s="58" t="s">
        <v>211</v>
      </c>
      <c r="C8" s="58" t="s">
        <v>212</v>
      </c>
      <c r="D8" s="57" t="s">
        <v>213</v>
      </c>
      <c r="E8" s="57" t="s">
        <v>225</v>
      </c>
      <c r="F8" s="71"/>
      <c r="G8" s="70"/>
      <c r="H8" s="72"/>
      <c r="I8" s="70" t="s">
        <v>241</v>
      </c>
      <c r="J8" s="70" t="s">
        <v>29</v>
      </c>
      <c r="L8" s="80">
        <v>7</v>
      </c>
      <c r="M8" s="76">
        <v>44234</v>
      </c>
      <c r="N8" s="77">
        <v>90</v>
      </c>
    </row>
    <row r="9" spans="1:14" x14ac:dyDescent="0.25">
      <c r="A9" s="74">
        <v>1016943117</v>
      </c>
      <c r="B9" s="58" t="s">
        <v>216</v>
      </c>
      <c r="C9" s="58" t="s">
        <v>219</v>
      </c>
      <c r="D9" s="57" t="s">
        <v>222</v>
      </c>
      <c r="E9" s="57" t="s">
        <v>226</v>
      </c>
      <c r="F9" s="71"/>
      <c r="G9" s="70"/>
      <c r="H9" s="72"/>
      <c r="I9" s="70" t="s">
        <v>241</v>
      </c>
      <c r="J9" s="70" t="s">
        <v>29</v>
      </c>
      <c r="L9" s="80">
        <v>8</v>
      </c>
      <c r="M9" s="76">
        <v>44235</v>
      </c>
      <c r="N9" s="77">
        <v>129</v>
      </c>
    </row>
    <row r="10" spans="1:14" x14ac:dyDescent="0.25">
      <c r="A10" s="74">
        <v>1010051342</v>
      </c>
      <c r="B10" s="58" t="s">
        <v>217</v>
      </c>
      <c r="C10" s="58" t="s">
        <v>220</v>
      </c>
      <c r="D10" s="58" t="s">
        <v>206</v>
      </c>
      <c r="E10" s="58" t="s">
        <v>227</v>
      </c>
      <c r="F10" s="71"/>
      <c r="G10" s="70"/>
      <c r="H10" s="72"/>
      <c r="I10" s="70" t="s">
        <v>241</v>
      </c>
      <c r="J10" s="70" t="s">
        <v>29</v>
      </c>
      <c r="L10" s="80">
        <v>9</v>
      </c>
      <c r="M10" s="76">
        <v>44236</v>
      </c>
      <c r="N10" s="77">
        <v>76</v>
      </c>
    </row>
    <row r="11" spans="1:14" x14ac:dyDescent="0.25">
      <c r="A11" s="75">
        <v>1006051207</v>
      </c>
      <c r="B11" s="58" t="s">
        <v>218</v>
      </c>
      <c r="C11" s="58" t="s">
        <v>12</v>
      </c>
      <c r="D11" s="57" t="s">
        <v>223</v>
      </c>
      <c r="E11" s="57" t="s">
        <v>228</v>
      </c>
      <c r="F11" s="71"/>
      <c r="G11" s="70"/>
      <c r="H11" s="72"/>
      <c r="I11" s="70" t="s">
        <v>241</v>
      </c>
      <c r="J11" s="70" t="s">
        <v>29</v>
      </c>
      <c r="L11" s="80">
        <v>10</v>
      </c>
      <c r="M11" s="76">
        <v>44237</v>
      </c>
      <c r="N11" s="77">
        <v>16</v>
      </c>
    </row>
    <row r="12" spans="1:14" x14ac:dyDescent="0.25">
      <c r="A12" s="75">
        <v>1014176159</v>
      </c>
      <c r="B12" s="58" t="s">
        <v>212</v>
      </c>
      <c r="C12" s="58" t="s">
        <v>221</v>
      </c>
      <c r="D12" s="57" t="s">
        <v>224</v>
      </c>
      <c r="E12" s="57" t="s">
        <v>229</v>
      </c>
      <c r="F12" s="71"/>
      <c r="G12" s="71"/>
      <c r="H12" s="71"/>
      <c r="I12" s="70" t="s">
        <v>241</v>
      </c>
      <c r="J12" s="70" t="s">
        <v>242</v>
      </c>
      <c r="L12" s="105" t="s">
        <v>249</v>
      </c>
      <c r="M12" s="105"/>
      <c r="N12" s="105"/>
    </row>
    <row r="13" spans="1:14" x14ac:dyDescent="0.25">
      <c r="A13" s="75">
        <v>1014176160</v>
      </c>
      <c r="B13" s="58" t="s">
        <v>212</v>
      </c>
      <c r="C13" s="58" t="s">
        <v>221</v>
      </c>
      <c r="D13" s="57" t="s">
        <v>224</v>
      </c>
      <c r="E13" s="57" t="s">
        <v>229</v>
      </c>
      <c r="F13" s="71"/>
      <c r="G13" s="71"/>
      <c r="H13" s="71"/>
      <c r="I13" s="70" t="s">
        <v>241</v>
      </c>
      <c r="J13" s="70" t="s">
        <v>242</v>
      </c>
    </row>
    <row r="14" spans="1:14" x14ac:dyDescent="0.25">
      <c r="A14" s="104" t="s">
        <v>243</v>
      </c>
      <c r="B14" s="104"/>
      <c r="C14" s="104"/>
      <c r="D14" s="104"/>
      <c r="E14" s="104"/>
      <c r="F14" s="104"/>
      <c r="G14" s="104"/>
      <c r="H14" s="104"/>
      <c r="I14" s="104"/>
      <c r="J14" s="104"/>
    </row>
    <row r="16" spans="1:14" x14ac:dyDescent="0.25">
      <c r="A16" s="81" t="s">
        <v>250</v>
      </c>
      <c r="B16" s="82" t="s">
        <v>251</v>
      </c>
      <c r="D16" s="44" t="s">
        <v>157</v>
      </c>
      <c r="E16" s="44" t="s">
        <v>2</v>
      </c>
      <c r="F16" s="44" t="s">
        <v>158</v>
      </c>
      <c r="G16" s="44" t="s">
        <v>159</v>
      </c>
      <c r="I16" s="84" t="s">
        <v>262</v>
      </c>
      <c r="J16" s="85" t="s">
        <v>263</v>
      </c>
    </row>
    <row r="17" spans="1:10" x14ac:dyDescent="0.25">
      <c r="A17" s="81" t="s">
        <v>252</v>
      </c>
      <c r="B17" s="83">
        <v>1234</v>
      </c>
      <c r="D17" s="44" t="s">
        <v>166</v>
      </c>
      <c r="E17" s="70">
        <v>3</v>
      </c>
      <c r="F17" s="38" t="s">
        <v>108</v>
      </c>
      <c r="G17" s="41">
        <v>7</v>
      </c>
      <c r="I17" s="86" t="s">
        <v>264</v>
      </c>
      <c r="J17" s="83" t="s">
        <v>265</v>
      </c>
    </row>
    <row r="18" spans="1:10" x14ac:dyDescent="0.25">
      <c r="A18" s="81" t="s">
        <v>253</v>
      </c>
      <c r="B18" s="83">
        <v>2876</v>
      </c>
      <c r="D18" s="44" t="s">
        <v>170</v>
      </c>
      <c r="E18" s="70">
        <v>1</v>
      </c>
      <c r="F18" s="38" t="s">
        <v>109</v>
      </c>
      <c r="G18" s="41">
        <v>7.3</v>
      </c>
      <c r="I18" s="84" t="s">
        <v>266</v>
      </c>
      <c r="J18" s="83" t="s">
        <v>267</v>
      </c>
    </row>
    <row r="19" spans="1:10" x14ac:dyDescent="0.25">
      <c r="A19" s="81" t="s">
        <v>254</v>
      </c>
      <c r="B19" s="83">
        <v>8744</v>
      </c>
      <c r="D19" s="44" t="s">
        <v>174</v>
      </c>
      <c r="E19" s="70">
        <v>2</v>
      </c>
      <c r="F19" s="38" t="s">
        <v>110</v>
      </c>
      <c r="G19" s="41">
        <v>8.5</v>
      </c>
      <c r="I19" s="86" t="s">
        <v>268</v>
      </c>
      <c r="J19" s="83" t="s">
        <v>269</v>
      </c>
    </row>
    <row r="20" spans="1:10" x14ac:dyDescent="0.25">
      <c r="A20" s="81" t="s">
        <v>255</v>
      </c>
      <c r="B20" s="83">
        <v>3978</v>
      </c>
      <c r="D20" s="44" t="s">
        <v>178</v>
      </c>
      <c r="E20" s="70">
        <v>3</v>
      </c>
      <c r="F20" s="38" t="s">
        <v>153</v>
      </c>
      <c r="G20" s="41">
        <v>9</v>
      </c>
      <c r="I20" s="108" t="s">
        <v>270</v>
      </c>
      <c r="J20" s="108"/>
    </row>
    <row r="21" spans="1:10" x14ac:dyDescent="0.25">
      <c r="A21" s="81" t="s">
        <v>256</v>
      </c>
      <c r="B21" s="83">
        <v>2938</v>
      </c>
      <c r="D21" s="44" t="s">
        <v>183</v>
      </c>
      <c r="E21" s="70">
        <v>2</v>
      </c>
      <c r="F21" s="38" t="s">
        <v>112</v>
      </c>
      <c r="G21" s="41">
        <v>18</v>
      </c>
    </row>
    <row r="22" spans="1:10" x14ac:dyDescent="0.25">
      <c r="A22" s="81" t="s">
        <v>257</v>
      </c>
      <c r="B22" s="83">
        <v>4937</v>
      </c>
      <c r="D22" s="44" t="s">
        <v>260</v>
      </c>
      <c r="E22" s="70">
        <v>2</v>
      </c>
      <c r="F22" s="38" t="s">
        <v>113</v>
      </c>
      <c r="G22" s="41">
        <v>13</v>
      </c>
    </row>
    <row r="23" spans="1:10" x14ac:dyDescent="0.25">
      <c r="A23" s="81" t="s">
        <v>258</v>
      </c>
      <c r="B23" s="83">
        <v>8736</v>
      </c>
      <c r="D23" s="44" t="s">
        <v>261</v>
      </c>
      <c r="E23" s="70">
        <v>3</v>
      </c>
      <c r="F23" s="38" t="s">
        <v>115</v>
      </c>
      <c r="G23" s="41">
        <v>15</v>
      </c>
    </row>
    <row r="24" spans="1:10" x14ac:dyDescent="0.25">
      <c r="A24" s="106" t="s">
        <v>259</v>
      </c>
      <c r="B24" s="106"/>
      <c r="D24" s="107" t="s">
        <v>104</v>
      </c>
      <c r="E24" s="107"/>
      <c r="F24" s="107"/>
      <c r="G24" s="107"/>
    </row>
    <row r="26" spans="1:10" x14ac:dyDescent="0.25">
      <c r="A26" s="87" t="s">
        <v>271</v>
      </c>
      <c r="B26" s="88" t="s">
        <v>240</v>
      </c>
    </row>
    <row r="27" spans="1:10" x14ac:dyDescent="0.25">
      <c r="A27" s="87" t="s">
        <v>272</v>
      </c>
      <c r="B27" s="38" t="s">
        <v>273</v>
      </c>
    </row>
    <row r="28" spans="1:10" x14ac:dyDescent="0.25">
      <c r="A28" s="87" t="s">
        <v>274</v>
      </c>
      <c r="B28" s="38" t="s">
        <v>242</v>
      </c>
    </row>
    <row r="29" spans="1:10" x14ac:dyDescent="0.25">
      <c r="A29" s="87" t="s">
        <v>275</v>
      </c>
      <c r="B29" s="38" t="s">
        <v>276</v>
      </c>
    </row>
    <row r="30" spans="1:10" x14ac:dyDescent="0.25">
      <c r="A30" s="102" t="s">
        <v>277</v>
      </c>
      <c r="B30" s="102"/>
    </row>
    <row r="32" spans="1:10" x14ac:dyDescent="0.25">
      <c r="A32" s="89" t="s">
        <v>233</v>
      </c>
      <c r="B32" s="90" t="s">
        <v>278</v>
      </c>
    </row>
    <row r="33" spans="1:2" x14ac:dyDescent="0.25">
      <c r="A33" s="91" t="s">
        <v>15</v>
      </c>
      <c r="B33" s="62" t="s">
        <v>13</v>
      </c>
    </row>
    <row r="34" spans="1:2" x14ac:dyDescent="0.25">
      <c r="A34" s="91" t="s">
        <v>15</v>
      </c>
      <c r="B34" s="62" t="s">
        <v>18</v>
      </c>
    </row>
    <row r="35" spans="1:2" x14ac:dyDescent="0.25">
      <c r="A35" s="91" t="s">
        <v>15</v>
      </c>
      <c r="B35" s="62" t="s">
        <v>19</v>
      </c>
    </row>
    <row r="36" spans="1:2" x14ac:dyDescent="0.25">
      <c r="A36" s="91" t="s">
        <v>16</v>
      </c>
      <c r="B36" s="62" t="s">
        <v>21</v>
      </c>
    </row>
    <row r="37" spans="1:2" x14ac:dyDescent="0.25">
      <c r="A37" s="91" t="s">
        <v>17</v>
      </c>
      <c r="B37" s="62" t="s">
        <v>23</v>
      </c>
    </row>
    <row r="38" spans="1:2" x14ac:dyDescent="0.25">
      <c r="A38" s="91" t="s">
        <v>17</v>
      </c>
      <c r="B38" s="62" t="s">
        <v>232</v>
      </c>
    </row>
    <row r="39" spans="1:2" x14ac:dyDescent="0.25">
      <c r="A39" s="103" t="s">
        <v>279</v>
      </c>
      <c r="B39" s="103"/>
    </row>
  </sheetData>
  <mergeCells count="7">
    <mergeCell ref="A30:B30"/>
    <mergeCell ref="A39:B39"/>
    <mergeCell ref="A14:J14"/>
    <mergeCell ref="L12:N12"/>
    <mergeCell ref="A24:B24"/>
    <mergeCell ref="D24:G24"/>
    <mergeCell ref="I20:J20"/>
  </mergeCells>
  <phoneticPr fontId="3" type="noConversion"/>
  <hyperlinks>
    <hyperlink ref="H2" r:id="rId1" xr:uid="{0A33141E-E2A6-456F-9115-6E481954468B}"/>
    <hyperlink ref="H3" r:id="rId2" xr:uid="{E4432B16-E56B-4593-A260-C03D4ABC7C0D}"/>
    <hyperlink ref="H4" r:id="rId3" display="afmonroy74@misena.edu.co" xr:uid="{AF4395DF-27A5-41DD-A3A7-96875CDAF379}"/>
    <hyperlink ref="H5" r:id="rId4" xr:uid="{363FA91F-A2C6-4C2E-86D9-B1553DB75DEA}"/>
    <hyperlink ref="H7" r:id="rId5" xr:uid="{A33D37BD-4714-4272-9DB9-C608BE9DFE1F}"/>
    <hyperlink ref="H6" r:id="rId6" xr:uid="{AC7883CF-6F1F-4F3D-BE51-FD275C84381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46"/>
  <sheetViews>
    <sheetView zoomScale="106" zoomScaleNormal="106" workbookViewId="0">
      <selection activeCell="D33" sqref="D33"/>
    </sheetView>
  </sheetViews>
  <sheetFormatPr baseColWidth="10" defaultRowHeight="15" x14ac:dyDescent="0.25"/>
  <cols>
    <col min="1" max="1" width="11.42578125" style="4"/>
    <col min="2" max="2" width="17.28515625" style="4" customWidth="1"/>
    <col min="3" max="4" width="11.42578125" style="4"/>
    <col min="5" max="5" width="20.7109375" style="4" customWidth="1"/>
    <col min="6" max="6" width="11.42578125" style="4"/>
    <col min="7" max="7" width="18.140625" style="4" customWidth="1"/>
    <col min="8" max="8" width="14.7109375" style="4" customWidth="1"/>
    <col min="9" max="9" width="14.28515625" style="4" customWidth="1"/>
    <col min="10" max="10" width="18.42578125" style="4" customWidth="1"/>
    <col min="11" max="12" width="15.28515625" style="4" customWidth="1"/>
    <col min="13" max="14" width="11.42578125" style="4"/>
    <col min="15" max="15" width="20.5703125" style="4" customWidth="1"/>
    <col min="16" max="18" width="11.42578125" style="4"/>
    <col min="19" max="19" width="15.85546875" style="4" customWidth="1"/>
    <col min="20" max="21" width="11.42578125" style="4"/>
    <col min="22" max="22" width="22.42578125" style="4" customWidth="1"/>
    <col min="23" max="16384" width="11.42578125" style="4"/>
  </cols>
  <sheetData>
    <row r="2" spans="1:12" x14ac:dyDescent="0.25">
      <c r="A2" s="67" t="s">
        <v>238</v>
      </c>
      <c r="B2" s="84" t="s">
        <v>262</v>
      </c>
      <c r="C2"/>
      <c r="D2" s="92" t="s">
        <v>157</v>
      </c>
      <c r="E2" s="81" t="s">
        <v>250</v>
      </c>
      <c r="F2"/>
      <c r="G2" s="67" t="s">
        <v>238</v>
      </c>
      <c r="H2" s="93" t="s">
        <v>157</v>
      </c>
      <c r="I2"/>
      <c r="J2" s="67" t="s">
        <v>238</v>
      </c>
      <c r="K2" s="78" t="s">
        <v>248</v>
      </c>
      <c r="L2"/>
    </row>
    <row r="3" spans="1:12" x14ac:dyDescent="0.25">
      <c r="A3" s="73">
        <v>1013576811</v>
      </c>
      <c r="B3" s="86" t="s">
        <v>264</v>
      </c>
      <c r="C3"/>
      <c r="D3" s="92" t="s">
        <v>166</v>
      </c>
      <c r="E3" s="81" t="s">
        <v>250</v>
      </c>
      <c r="F3"/>
      <c r="G3" s="68">
        <v>1013576811</v>
      </c>
      <c r="H3" s="93" t="s">
        <v>166</v>
      </c>
      <c r="I3"/>
      <c r="J3" s="68">
        <v>1013576811</v>
      </c>
      <c r="K3" s="80">
        <v>1</v>
      </c>
      <c r="L3"/>
    </row>
    <row r="4" spans="1:12" x14ac:dyDescent="0.25">
      <c r="A4" s="73">
        <v>1001096125</v>
      </c>
      <c r="B4" s="84" t="s">
        <v>266</v>
      </c>
      <c r="C4"/>
      <c r="D4" s="92" t="s">
        <v>170</v>
      </c>
      <c r="E4" s="81" t="s">
        <v>252</v>
      </c>
      <c r="F4"/>
      <c r="G4" s="68">
        <v>1001096125</v>
      </c>
      <c r="H4" s="93" t="s">
        <v>170</v>
      </c>
      <c r="I4"/>
      <c r="J4" s="68">
        <v>1001096125</v>
      </c>
      <c r="K4" s="80">
        <v>2</v>
      </c>
      <c r="L4"/>
    </row>
    <row r="5" spans="1:12" x14ac:dyDescent="0.25">
      <c r="A5" s="73">
        <v>1012316243</v>
      </c>
      <c r="B5" s="86" t="s">
        <v>268</v>
      </c>
      <c r="C5"/>
      <c r="D5" s="92" t="s">
        <v>174</v>
      </c>
      <c r="E5" s="81" t="s">
        <v>253</v>
      </c>
      <c r="F5"/>
      <c r="G5" s="68">
        <v>1012316243</v>
      </c>
      <c r="H5" s="93" t="s">
        <v>174</v>
      </c>
      <c r="I5"/>
      <c r="J5" s="68">
        <v>1012316243</v>
      </c>
      <c r="K5" s="80">
        <v>3</v>
      </c>
      <c r="L5"/>
    </row>
    <row r="6" spans="1:12" x14ac:dyDescent="0.25">
      <c r="A6" s="73">
        <v>1016942358</v>
      </c>
      <c r="B6" s="86" t="s">
        <v>264</v>
      </c>
      <c r="D6" s="92" t="s">
        <v>178</v>
      </c>
      <c r="E6" s="81" t="s">
        <v>254</v>
      </c>
      <c r="G6" s="68">
        <v>1016942358</v>
      </c>
      <c r="H6" s="93" t="s">
        <v>178</v>
      </c>
      <c r="J6" s="68">
        <v>1016942358</v>
      </c>
      <c r="K6" s="80">
        <v>4</v>
      </c>
    </row>
    <row r="7" spans="1:12" x14ac:dyDescent="0.25">
      <c r="A7" s="73">
        <v>1034656166</v>
      </c>
      <c r="B7" s="84" t="s">
        <v>266</v>
      </c>
      <c r="D7" s="92" t="s">
        <v>183</v>
      </c>
      <c r="E7" s="81" t="s">
        <v>255</v>
      </c>
      <c r="G7" s="68">
        <v>1192831945</v>
      </c>
      <c r="H7" s="93" t="s">
        <v>183</v>
      </c>
      <c r="J7" s="68">
        <v>1192831945</v>
      </c>
      <c r="K7" s="80">
        <v>5</v>
      </c>
    </row>
    <row r="8" spans="1:12" x14ac:dyDescent="0.25">
      <c r="A8" s="73">
        <v>1034656167</v>
      </c>
      <c r="B8" s="86" t="s">
        <v>268</v>
      </c>
      <c r="D8" s="92" t="s">
        <v>260</v>
      </c>
      <c r="E8" s="81" t="s">
        <v>256</v>
      </c>
      <c r="G8" s="68">
        <v>1016943117</v>
      </c>
      <c r="H8" s="93" t="s">
        <v>260</v>
      </c>
      <c r="J8" s="68">
        <v>1016943117</v>
      </c>
      <c r="K8" s="80">
        <v>6</v>
      </c>
    </row>
    <row r="9" spans="1:12" x14ac:dyDescent="0.25">
      <c r="A9" s="74">
        <v>1192831945</v>
      </c>
      <c r="B9" s="86" t="s">
        <v>264</v>
      </c>
      <c r="D9" s="92" t="s">
        <v>261</v>
      </c>
      <c r="E9" s="81" t="s">
        <v>257</v>
      </c>
      <c r="G9" s="68">
        <v>1010051342</v>
      </c>
      <c r="H9" s="93" t="s">
        <v>261</v>
      </c>
      <c r="J9" s="68">
        <v>1010051342</v>
      </c>
      <c r="K9" s="80">
        <v>7</v>
      </c>
    </row>
    <row r="10" spans="1:12" x14ac:dyDescent="0.25">
      <c r="A10" s="74">
        <v>1016943117</v>
      </c>
      <c r="B10" s="84" t="s">
        <v>266</v>
      </c>
      <c r="D10" s="92" t="s">
        <v>166</v>
      </c>
      <c r="E10" s="81" t="s">
        <v>258</v>
      </c>
      <c r="G10" s="68">
        <v>1006051207</v>
      </c>
      <c r="H10" s="93" t="s">
        <v>166</v>
      </c>
      <c r="J10" s="68">
        <v>1006051207</v>
      </c>
      <c r="K10" s="80">
        <v>8</v>
      </c>
    </row>
    <row r="11" spans="1:12" x14ac:dyDescent="0.25">
      <c r="A11" s="74">
        <v>1010051342</v>
      </c>
      <c r="B11" s="86" t="s">
        <v>268</v>
      </c>
      <c r="D11" s="109" t="s">
        <v>280</v>
      </c>
      <c r="E11" s="109"/>
      <c r="G11" s="68">
        <v>1014176160</v>
      </c>
      <c r="H11" s="93" t="s">
        <v>170</v>
      </c>
      <c r="J11" s="68">
        <v>1014176160</v>
      </c>
      <c r="K11" s="80">
        <v>9</v>
      </c>
    </row>
    <row r="12" spans="1:12" x14ac:dyDescent="0.2">
      <c r="A12" s="75">
        <v>1006051207</v>
      </c>
      <c r="B12" s="86" t="s">
        <v>264</v>
      </c>
      <c r="G12" s="68">
        <v>1000350620</v>
      </c>
      <c r="H12" s="93" t="s">
        <v>174</v>
      </c>
      <c r="J12" s="68">
        <v>1000350620</v>
      </c>
      <c r="K12" s="80">
        <v>10</v>
      </c>
    </row>
    <row r="13" spans="1:12" x14ac:dyDescent="0.25">
      <c r="A13" s="75">
        <v>1014176159</v>
      </c>
      <c r="B13" s="84" t="s">
        <v>266</v>
      </c>
      <c r="G13" s="109" t="s">
        <v>281</v>
      </c>
      <c r="H13" s="109"/>
      <c r="J13" s="109" t="s">
        <v>282</v>
      </c>
      <c r="K13" s="109"/>
    </row>
    <row r="14" spans="1:12" ht="38.25" customHeight="1" x14ac:dyDescent="0.25">
      <c r="A14" s="75">
        <v>1014176160</v>
      </c>
      <c r="B14" s="86" t="s">
        <v>268</v>
      </c>
      <c r="C14"/>
      <c r="D14"/>
      <c r="E14"/>
      <c r="G14"/>
      <c r="H14"/>
      <c r="I14"/>
      <c r="J14"/>
      <c r="K14"/>
    </row>
    <row r="15" spans="1:12" x14ac:dyDescent="0.25">
      <c r="A15" s="109" t="s">
        <v>283</v>
      </c>
      <c r="B15" s="109"/>
      <c r="C15"/>
      <c r="F15"/>
      <c r="G15"/>
      <c r="J15"/>
    </row>
    <row r="16" spans="1:12" x14ac:dyDescent="0.25">
      <c r="A16"/>
      <c r="B16"/>
      <c r="C16"/>
      <c r="F16"/>
      <c r="G16"/>
      <c r="J16"/>
    </row>
    <row r="17" spans="1:12" x14ac:dyDescent="0.25">
      <c r="A17" s="67" t="s">
        <v>238</v>
      </c>
      <c r="B17" s="87" t="s">
        <v>271</v>
      </c>
      <c r="C17"/>
      <c r="D17" s="95" t="s">
        <v>233</v>
      </c>
      <c r="E17" s="67" t="s">
        <v>238</v>
      </c>
      <c r="F17"/>
      <c r="G17"/>
      <c r="J17"/>
    </row>
    <row r="18" spans="1:12" x14ac:dyDescent="0.25">
      <c r="A18" s="68">
        <v>1013576811</v>
      </c>
      <c r="B18" s="87" t="s">
        <v>275</v>
      </c>
      <c r="C18"/>
      <c r="D18" s="96" t="s">
        <v>15</v>
      </c>
      <c r="E18" s="73">
        <v>1013576811</v>
      </c>
      <c r="F18"/>
      <c r="G18"/>
      <c r="J18"/>
    </row>
    <row r="19" spans="1:12" x14ac:dyDescent="0.25">
      <c r="A19" s="68">
        <v>1001096125</v>
      </c>
      <c r="B19" s="87" t="s">
        <v>275</v>
      </c>
      <c r="C19"/>
      <c r="D19" s="96" t="s">
        <v>15</v>
      </c>
      <c r="E19" s="73">
        <v>1001096125</v>
      </c>
      <c r="F19"/>
      <c r="G19"/>
      <c r="J19"/>
    </row>
    <row r="20" spans="1:12" x14ac:dyDescent="0.25">
      <c r="A20" s="68">
        <v>1012316243</v>
      </c>
      <c r="B20" s="87" t="s">
        <v>275</v>
      </c>
      <c r="C20"/>
      <c r="D20" s="96" t="s">
        <v>15</v>
      </c>
      <c r="E20" s="73">
        <v>1012316243</v>
      </c>
      <c r="F20"/>
      <c r="G20"/>
      <c r="J20"/>
    </row>
    <row r="21" spans="1:12" x14ac:dyDescent="0.25">
      <c r="A21" s="68">
        <v>1016942358</v>
      </c>
      <c r="B21" s="87" t="s">
        <v>275</v>
      </c>
      <c r="C21"/>
      <c r="D21" s="96" t="s">
        <v>16</v>
      </c>
      <c r="E21" s="73">
        <v>1016942358</v>
      </c>
      <c r="F21"/>
      <c r="G21"/>
      <c r="J21"/>
    </row>
    <row r="22" spans="1:12" x14ac:dyDescent="0.25">
      <c r="A22" s="68">
        <v>1192831945</v>
      </c>
      <c r="B22" s="87" t="s">
        <v>275</v>
      </c>
      <c r="C22"/>
      <c r="D22" s="96" t="s">
        <v>17</v>
      </c>
      <c r="E22" s="73">
        <v>1034656166</v>
      </c>
      <c r="F22"/>
      <c r="G22"/>
      <c r="J22"/>
    </row>
    <row r="23" spans="1:12" x14ac:dyDescent="0.25">
      <c r="A23" s="68">
        <v>1016943117</v>
      </c>
      <c r="B23" s="87" t="s">
        <v>275</v>
      </c>
      <c r="C23"/>
      <c r="D23" s="96" t="s">
        <v>17</v>
      </c>
      <c r="E23" s="73">
        <v>1034656167</v>
      </c>
      <c r="F23"/>
      <c r="G23"/>
      <c r="J23"/>
      <c r="K23"/>
      <c r="L23"/>
    </row>
    <row r="24" spans="1:12" x14ac:dyDescent="0.25">
      <c r="A24" s="68">
        <v>1010051342</v>
      </c>
      <c r="B24" s="87" t="s">
        <v>275</v>
      </c>
      <c r="C24"/>
      <c r="D24" s="110" t="s">
        <v>285</v>
      </c>
      <c r="E24" s="110"/>
      <c r="F24"/>
      <c r="G24"/>
      <c r="H24"/>
      <c r="I24"/>
      <c r="J24"/>
      <c r="K24"/>
      <c r="L24"/>
    </row>
    <row r="25" spans="1:12" x14ac:dyDescent="0.25">
      <c r="A25" s="68">
        <v>1006051207</v>
      </c>
      <c r="B25" s="87" t="s">
        <v>275</v>
      </c>
      <c r="C25"/>
      <c r="F25"/>
      <c r="G25"/>
      <c r="H25"/>
      <c r="I25"/>
      <c r="J25"/>
      <c r="K25"/>
      <c r="L25"/>
    </row>
    <row r="26" spans="1:12" x14ac:dyDescent="0.25">
      <c r="A26" s="68">
        <v>1014176160</v>
      </c>
      <c r="B26" s="87" t="s">
        <v>275</v>
      </c>
      <c r="C26"/>
      <c r="F26"/>
      <c r="G26"/>
      <c r="H26"/>
      <c r="I26"/>
      <c r="J26"/>
      <c r="K26"/>
      <c r="L26"/>
    </row>
    <row r="27" spans="1:12" x14ac:dyDescent="0.25">
      <c r="A27" s="94">
        <v>1000350620</v>
      </c>
      <c r="B27" s="87" t="s">
        <v>275</v>
      </c>
      <c r="C27"/>
      <c r="F27"/>
      <c r="G27"/>
      <c r="H27"/>
      <c r="I27"/>
      <c r="J27"/>
      <c r="K27"/>
      <c r="L27"/>
    </row>
    <row r="28" spans="1:12" x14ac:dyDescent="0.25">
      <c r="A28" s="69">
        <v>1016841206</v>
      </c>
      <c r="B28" s="87" t="s">
        <v>272</v>
      </c>
      <c r="C28"/>
      <c r="F28"/>
      <c r="G28"/>
      <c r="H28"/>
      <c r="I28"/>
      <c r="J28"/>
      <c r="K28"/>
      <c r="L28"/>
    </row>
    <row r="29" spans="1:12" x14ac:dyDescent="0.25">
      <c r="A29" s="69">
        <v>1003275748</v>
      </c>
      <c r="B29" s="87" t="s">
        <v>272</v>
      </c>
      <c r="C29"/>
      <c r="F29"/>
      <c r="G29"/>
      <c r="H29"/>
      <c r="I29"/>
      <c r="J29"/>
      <c r="K29"/>
      <c r="L29"/>
    </row>
    <row r="30" spans="1:12" x14ac:dyDescent="0.25">
      <c r="A30" s="69">
        <v>1011153857</v>
      </c>
      <c r="B30" s="87" t="s">
        <v>272</v>
      </c>
      <c r="C30"/>
      <c r="F30"/>
      <c r="G30"/>
      <c r="H30"/>
      <c r="I30"/>
      <c r="J30"/>
      <c r="K30"/>
      <c r="L30"/>
    </row>
    <row r="31" spans="1:12" x14ac:dyDescent="0.25">
      <c r="A31" s="69">
        <v>1026238784</v>
      </c>
      <c r="B31" s="87" t="s">
        <v>274</v>
      </c>
      <c r="C31"/>
      <c r="F31"/>
      <c r="G31"/>
      <c r="H31"/>
      <c r="I31"/>
      <c r="J31"/>
      <c r="K31"/>
      <c r="L31"/>
    </row>
    <row r="32" spans="1:12" x14ac:dyDescent="0.25">
      <c r="A32" s="69">
        <v>1011752470</v>
      </c>
      <c r="B32" s="87" t="s">
        <v>274</v>
      </c>
      <c r="C32"/>
      <c r="F32"/>
      <c r="G32"/>
      <c r="H32"/>
      <c r="I32"/>
      <c r="J32"/>
      <c r="K32"/>
      <c r="L32"/>
    </row>
    <row r="33" spans="1:12" x14ac:dyDescent="0.25">
      <c r="A33" s="69">
        <v>1000016762</v>
      </c>
      <c r="B33" s="87" t="s">
        <v>274</v>
      </c>
      <c r="C33"/>
      <c r="F33"/>
      <c r="G33"/>
      <c r="H33"/>
      <c r="I33"/>
      <c r="J33"/>
      <c r="K33"/>
      <c r="L33"/>
    </row>
    <row r="34" spans="1:12" x14ac:dyDescent="0.25">
      <c r="A34" s="69">
        <v>1021928374</v>
      </c>
      <c r="B34" s="87" t="s">
        <v>274</v>
      </c>
      <c r="C34"/>
      <c r="F34"/>
      <c r="G34"/>
      <c r="H34"/>
      <c r="I34"/>
      <c r="J34"/>
      <c r="K34"/>
      <c r="L34"/>
    </row>
    <row r="35" spans="1:12" x14ac:dyDescent="0.25">
      <c r="A35" s="69">
        <v>1015159424</v>
      </c>
      <c r="B35" s="87" t="s">
        <v>274</v>
      </c>
      <c r="C35"/>
      <c r="F35"/>
      <c r="G35"/>
      <c r="H35"/>
      <c r="I35"/>
      <c r="J35"/>
      <c r="K35"/>
      <c r="L35"/>
    </row>
    <row r="36" spans="1:12" x14ac:dyDescent="0.25">
      <c r="A36" s="69">
        <v>1009812763</v>
      </c>
      <c r="B36" s="87" t="s">
        <v>274</v>
      </c>
      <c r="C36"/>
      <c r="F36"/>
      <c r="G36"/>
      <c r="H36"/>
      <c r="I36"/>
      <c r="J36"/>
      <c r="K36"/>
      <c r="L36"/>
    </row>
    <row r="37" spans="1:12" x14ac:dyDescent="0.25">
      <c r="A37" s="69">
        <v>10281927364</v>
      </c>
      <c r="B37" s="87" t="s">
        <v>274</v>
      </c>
      <c r="C37"/>
      <c r="F37"/>
      <c r="G37"/>
      <c r="H37"/>
      <c r="I37"/>
      <c r="J37"/>
      <c r="K37"/>
      <c r="L37"/>
    </row>
    <row r="38" spans="1:12" x14ac:dyDescent="0.25">
      <c r="A38" s="109" t="s">
        <v>284</v>
      </c>
      <c r="B38" s="109"/>
      <c r="C38"/>
      <c r="F38"/>
      <c r="G38"/>
      <c r="H38"/>
      <c r="I38"/>
      <c r="J38"/>
      <c r="K38"/>
      <c r="L38"/>
    </row>
    <row r="39" spans="1:12" x14ac:dyDescent="0.25">
      <c r="C39"/>
      <c r="D39"/>
      <c r="E39"/>
      <c r="F39"/>
      <c r="G39"/>
      <c r="H39"/>
      <c r="I39"/>
      <c r="J39"/>
      <c r="K39"/>
      <c r="L39"/>
    </row>
    <row r="40" spans="1:12" x14ac:dyDescent="0.25">
      <c r="C40"/>
      <c r="D40"/>
      <c r="E40"/>
      <c r="F40"/>
      <c r="G40"/>
      <c r="H40"/>
      <c r="I40"/>
      <c r="J40"/>
      <c r="K40"/>
      <c r="L40"/>
    </row>
    <row r="41" spans="1:12" x14ac:dyDescent="0.25">
      <c r="C41"/>
      <c r="D41"/>
      <c r="E41"/>
      <c r="F41"/>
      <c r="G41"/>
      <c r="H41"/>
      <c r="I41"/>
      <c r="J41"/>
      <c r="K41"/>
      <c r="L41"/>
    </row>
    <row r="42" spans="1:12" x14ac:dyDescent="0.25">
      <c r="C42"/>
      <c r="D42"/>
      <c r="E42"/>
      <c r="F42"/>
      <c r="G42"/>
      <c r="H42"/>
      <c r="I42"/>
      <c r="J42"/>
      <c r="K42"/>
      <c r="L42"/>
    </row>
    <row r="43" spans="1:12" x14ac:dyDescent="0.25">
      <c r="C43"/>
      <c r="D43"/>
      <c r="E43"/>
      <c r="F43"/>
      <c r="G43"/>
      <c r="H43"/>
      <c r="I43"/>
      <c r="J43"/>
      <c r="K43"/>
      <c r="L43"/>
    </row>
    <row r="44" spans="1:12" x14ac:dyDescent="0.25">
      <c r="C44"/>
      <c r="D44"/>
      <c r="E44"/>
      <c r="F44"/>
      <c r="G44"/>
      <c r="H44"/>
      <c r="I44"/>
      <c r="J44"/>
      <c r="K44"/>
      <c r="L44"/>
    </row>
    <row r="45" spans="1:12" x14ac:dyDescent="0.25">
      <c r="C45"/>
      <c r="D45"/>
      <c r="E45"/>
      <c r="F45"/>
      <c r="G45"/>
      <c r="H45"/>
      <c r="I45"/>
      <c r="J45"/>
      <c r="K45"/>
      <c r="L45"/>
    </row>
    <row r="46" spans="1:12" x14ac:dyDescent="0.25">
      <c r="C46"/>
      <c r="D46"/>
      <c r="E46"/>
      <c r="F46"/>
      <c r="G46"/>
      <c r="H46"/>
      <c r="I46"/>
      <c r="J46"/>
      <c r="K46"/>
      <c r="L46"/>
    </row>
  </sheetData>
  <mergeCells count="6">
    <mergeCell ref="D11:E11"/>
    <mergeCell ref="G13:H13"/>
    <mergeCell ref="J13:K13"/>
    <mergeCell ref="A15:B15"/>
    <mergeCell ref="A38:B38"/>
    <mergeCell ref="D24:E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zoomScale="80" zoomScaleNormal="80" workbookViewId="0">
      <selection activeCell="G18" sqref="G18"/>
    </sheetView>
  </sheetViews>
  <sheetFormatPr baseColWidth="10" defaultRowHeight="15" x14ac:dyDescent="0.25"/>
  <cols>
    <col min="2" max="5" width="13.28515625" customWidth="1"/>
    <col min="6" max="6" width="17" customWidth="1"/>
    <col min="12" max="12" width="13" customWidth="1"/>
  </cols>
  <sheetData>
    <row r="1" spans="1:13" x14ac:dyDescent="0.25">
      <c r="A1" s="3"/>
      <c r="B1" s="78">
        <v>1</v>
      </c>
      <c r="E1" s="78" t="s">
        <v>30</v>
      </c>
      <c r="F1" s="97" t="s">
        <v>30</v>
      </c>
      <c r="I1" s="111" t="s">
        <v>284</v>
      </c>
      <c r="J1" s="111"/>
      <c r="L1" s="97" t="s">
        <v>30</v>
      </c>
      <c r="M1" s="3"/>
    </row>
    <row r="2" spans="1:13" x14ac:dyDescent="0.25">
      <c r="A2" s="3"/>
      <c r="B2" s="81">
        <v>1</v>
      </c>
      <c r="E2" s="81">
        <v>1</v>
      </c>
      <c r="F2" s="81" t="s">
        <v>30</v>
      </c>
      <c r="I2" s="95" t="s">
        <v>30</v>
      </c>
      <c r="J2" s="95" t="s">
        <v>30</v>
      </c>
      <c r="L2" s="81">
        <v>1</v>
      </c>
      <c r="M2" s="3"/>
    </row>
    <row r="3" spans="1:13" x14ac:dyDescent="0.25">
      <c r="A3" s="3"/>
      <c r="B3" s="81">
        <v>1</v>
      </c>
      <c r="E3" s="81" t="s">
        <v>30</v>
      </c>
      <c r="F3" s="81">
        <v>1</v>
      </c>
      <c r="G3" s="95">
        <v>1</v>
      </c>
      <c r="L3" s="81" t="s">
        <v>30</v>
      </c>
      <c r="M3" s="3"/>
    </row>
    <row r="4" spans="1:13" x14ac:dyDescent="0.25">
      <c r="A4" s="111" t="s">
        <v>270</v>
      </c>
      <c r="B4" s="111"/>
      <c r="E4" s="112" t="s">
        <v>243</v>
      </c>
      <c r="F4" s="112"/>
      <c r="L4" s="111" t="s">
        <v>277</v>
      </c>
      <c r="M4" s="111"/>
    </row>
    <row r="5" spans="1:13" x14ac:dyDescent="0.25">
      <c r="E5" s="82">
        <v>1</v>
      </c>
      <c r="F5" s="82">
        <v>1</v>
      </c>
      <c r="G5" s="95">
        <v>1</v>
      </c>
      <c r="L5" s="78">
        <v>1</v>
      </c>
      <c r="M5" s="3"/>
    </row>
    <row r="6" spans="1:13" x14ac:dyDescent="0.25">
      <c r="E6" s="82">
        <v>1</v>
      </c>
      <c r="F6" s="82" t="s">
        <v>30</v>
      </c>
    </row>
    <row r="7" spans="1:13" x14ac:dyDescent="0.25">
      <c r="A7" s="3"/>
      <c r="B7" s="78" t="s">
        <v>30</v>
      </c>
      <c r="E7" s="78">
        <v>1</v>
      </c>
      <c r="F7" s="78" t="s">
        <v>30</v>
      </c>
    </row>
    <row r="8" spans="1:13" x14ac:dyDescent="0.25">
      <c r="A8" s="3"/>
      <c r="B8" s="82">
        <v>1</v>
      </c>
      <c r="I8" s="95" t="s">
        <v>30</v>
      </c>
      <c r="J8" s="95" t="s">
        <v>30</v>
      </c>
      <c r="L8" s="78">
        <v>1</v>
      </c>
      <c r="M8" s="3"/>
    </row>
    <row r="9" spans="1:13" x14ac:dyDescent="0.25">
      <c r="A9" s="3"/>
      <c r="B9" s="82" t="s">
        <v>30</v>
      </c>
      <c r="I9" s="111" t="s">
        <v>282</v>
      </c>
      <c r="J9" s="111"/>
      <c r="L9" s="112" t="s">
        <v>249</v>
      </c>
      <c r="M9" s="112"/>
    </row>
    <row r="10" spans="1:13" x14ac:dyDescent="0.25">
      <c r="A10" s="111" t="s">
        <v>104</v>
      </c>
      <c r="B10" s="111"/>
      <c r="E10" s="3"/>
      <c r="F10" s="23">
        <v>1</v>
      </c>
      <c r="L10" s="82" t="s">
        <v>30</v>
      </c>
      <c r="M10" s="3"/>
    </row>
    <row r="11" spans="1:13" x14ac:dyDescent="0.25">
      <c r="A11" s="3"/>
      <c r="B11" s="82">
        <v>1</v>
      </c>
      <c r="E11" s="3"/>
      <c r="F11" s="98">
        <v>1</v>
      </c>
      <c r="L11" s="82">
        <v>1</v>
      </c>
      <c r="M11" s="3"/>
    </row>
    <row r="12" spans="1:13" x14ac:dyDescent="0.25">
      <c r="A12" s="3"/>
      <c r="B12" s="82" t="s">
        <v>30</v>
      </c>
      <c r="E12" s="3"/>
      <c r="F12" s="98">
        <v>1</v>
      </c>
      <c r="L12" s="78" t="s">
        <v>30</v>
      </c>
      <c r="M12" s="3"/>
    </row>
    <row r="13" spans="1:13" x14ac:dyDescent="0.25">
      <c r="A13" s="3"/>
      <c r="B13" s="78" t="s">
        <v>30</v>
      </c>
      <c r="E13" s="100" t="s">
        <v>279</v>
      </c>
      <c r="F13" s="100"/>
    </row>
    <row r="19" spans="1:6" x14ac:dyDescent="0.25">
      <c r="F19" t="s">
        <v>286</v>
      </c>
    </row>
    <row r="20" spans="1:6" x14ac:dyDescent="0.25">
      <c r="A20" s="111" t="s">
        <v>259</v>
      </c>
      <c r="B20" s="111"/>
    </row>
    <row r="21" spans="1:6" x14ac:dyDescent="0.25">
      <c r="A21" s="3"/>
      <c r="B21" s="82">
        <v>1</v>
      </c>
    </row>
    <row r="22" spans="1:6" x14ac:dyDescent="0.25">
      <c r="A22" s="3"/>
      <c r="B22" s="82">
        <v>1</v>
      </c>
    </row>
    <row r="23" spans="1:6" x14ac:dyDescent="0.25">
      <c r="A23" s="3"/>
      <c r="B23" s="78">
        <v>1</v>
      </c>
    </row>
  </sheetData>
  <mergeCells count="9">
    <mergeCell ref="A10:B10"/>
    <mergeCell ref="L9:M9"/>
    <mergeCell ref="A20:B20"/>
    <mergeCell ref="E13:F13"/>
    <mergeCell ref="A4:B4"/>
    <mergeCell ref="L4:M4"/>
    <mergeCell ref="I1:J1"/>
    <mergeCell ref="E4:F4"/>
    <mergeCell ref="I9:J9"/>
  </mergeCells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CLIENTE</vt:lpstr>
      <vt:lpstr>LOTE</vt:lpstr>
      <vt:lpstr>EMPLEADOS</vt:lpstr>
      <vt:lpstr>factura</vt:lpstr>
      <vt:lpstr>Sin Normalizar</vt:lpstr>
      <vt:lpstr>1FN</vt:lpstr>
      <vt:lpstr>2FN</vt:lpstr>
      <vt:lpstr>3FN</vt:lpstr>
      <vt:lpstr>Diseño_BD</vt:lpstr>
      <vt:lpstr>cliente</vt:lpstr>
      <vt:lpstr>empleado</vt:lpstr>
      <vt:lpstr>lote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Profesional</dc:creator>
  <cp:lastModifiedBy>Derly</cp:lastModifiedBy>
  <dcterms:created xsi:type="dcterms:W3CDTF">2021-03-17T22:50:10Z</dcterms:created>
  <dcterms:modified xsi:type="dcterms:W3CDTF">2021-06-28T22:37:27Z</dcterms:modified>
</cp:coreProperties>
</file>