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0" documentId="13_ncr:1_{746062F8-E6B8-4B89-82AB-98328F1452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</sheets>
  <definedNames>
    <definedName name="_xlnm._FilterDatabase" localSheetId="0" hidden="1">Dataset!#REF!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800" i="1" l="1"/>
  <c r="M801" i="1"/>
  <c r="M802" i="1"/>
  <c r="M803" i="1"/>
  <c r="M804" i="1"/>
  <c r="M805" i="1"/>
  <c r="M806" i="1"/>
  <c r="M807" i="1"/>
  <c r="M808" i="1"/>
  <c r="M809" i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</calcChain>
</file>

<file path=xl/sharedStrings.xml><?xml version="1.0" encoding="utf-8"?>
<sst xmlns="http://schemas.openxmlformats.org/spreadsheetml/2006/main" count="5839" uniqueCount="1056">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</sst>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16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1" fontId="0" fillId="0" borderId="0" xfId="0" applyNumberFormat="1"/>
    <xf numFmtId="0" fontId="0" fillId="0" borderId="0" xfId="0" applyNumberForma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6">
    <dxf>
      <numFmt numFmtId="0" formatCode="General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01" totalsRowShown="0" headerRowDxfId="15" headerRowBorderDxfId="14" tableBorderDxfId="13" totalsRowBorderDxfId="12">
  <tableColumns count="12">
    <tableColumn id="1" xr3:uid="{00000000-0010-0000-0000-000001000000}" name="Reporting Date" dataDxfId="11"/>
    <tableColumn id="3" xr3:uid="{00000000-0010-0000-0000-000003000000}" name="Deal Owner" dataDxfId="10"/>
    <tableColumn id="4" xr3:uid="{00000000-0010-0000-0000-000004000000}" name="Customer" dataDxfId="9"/>
    <tableColumn id="5" xr3:uid="{00000000-0010-0000-0000-000005000000}" name="Country" dataDxfId="8"/>
    <tableColumn id="6" xr3:uid="{00000000-0010-0000-0000-000006000000}" name="Sales stage" dataDxfId="7"/>
    <tableColumn id="7" xr3:uid="{00000000-0010-0000-0000-000007000000}" name="Deal size" dataDxfId="6"/>
    <tableColumn id="8" xr3:uid="{00000000-0010-0000-0000-000008000000}" name="Probability" dataDxfId="5"/>
    <tableColumn id="9" xr3:uid="{00000000-0010-0000-0000-000009000000}" name="Weighted Forecast" dataDxfId="4">
      <calculatedColumnFormula>F2*G2</calculatedColumnFormula>
    </tableColumn>
    <tableColumn id="12" xr3:uid="{00000000-0010-0000-0000-00000C000000}" name="Sales Channel" dataDxfId="3"/>
    <tableColumn id="10" xr3:uid="{00000000-0010-0000-0000-00000A000000}" name="Close Date/Expected Close Date" dataDxfId="2"/>
    <tableColumn id="11" xr3:uid="{00000000-0010-0000-0000-00000B000000}" name="Next Steps" dataDxfId="1"/>
    <tableColumn id="2" xr3:uid="{00000000-0010-0000-0000-000002000000}" name="Column1" dataDxfId="0">
      <calculatedColumnFormula>IF(Table1[[#This Row],[Sales stage]]&lt;&gt;"Won",Table1[[#This Row],[Close Date/Expected Close Date]]-Table1[[#This Row],[Reporting Date]],"")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42"/>
  <sheetViews>
    <sheetView tabSelected="1" topLeftCell="C1" workbookViewId="0">
      <selection activeCell="L1" sqref="L1"/>
    </sheetView>
  </sheetViews>
  <sheetFormatPr defaultRowHeight="14.4"/>
  <cols>
    <col min="1" max="1" width="16.6640625" customWidth="1"/>
    <col min="2" max="2" width="15.6640625" bestFit="1" customWidth="1"/>
    <col min="3" max="7" width="15" customWidth="1"/>
    <col min="8" max="8" width="20" customWidth="1"/>
    <col min="9" max="9" width="20" style="2" customWidth="1"/>
    <col min="10" max="10" width="21" customWidth="1"/>
    <col min="11" max="11" width="17.5546875" customWidth="1"/>
    <col min="12" max="12" width="9.6640625" bestFit="1" customWidth="1"/>
  </cols>
  <sheetData>
    <row r="1" spans="1:13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1049</v>
      </c>
      <c r="J1" s="12" t="s">
        <v>1054</v>
      </c>
      <c r="K1" s="13" t="s">
        <v>4</v>
      </c>
      <c r="L1" s="12" t="s">
        <v>1055</v>
      </c>
    </row>
    <row r="2" spans="1:13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4">
        <v>2910</v>
      </c>
      <c r="G2" s="8">
        <v>0.65</v>
      </c>
      <c r="H2" s="4">
        <f>F2*G2</f>
        <v>1891.5</v>
      </c>
      <c r="I2" s="4" t="s">
        <v>1050</v>
      </c>
      <c r="J2" s="6">
        <v>42101</v>
      </c>
      <c r="K2" s="10" t="s">
        <v>1046</v>
      </c>
      <c r="L2">
        <f>IF(Table1[[#This Row],[Sales stage]]&lt;&gt;"Won",Table1[[#This Row],[Close Date/Expected Close Date]]-Table1[[#This Row],[Reporting Date]],"")</f>
        <v>96</v>
      </c>
    </row>
    <row r="3" spans="1:13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4">
        <v>1680</v>
      </c>
      <c r="G3" s="8">
        <v>0.5</v>
      </c>
      <c r="H3" s="4">
        <f t="shared" ref="H3:H66" si="0">F3*G3</f>
        <v>840</v>
      </c>
      <c r="I3" s="4" t="s">
        <v>1050</v>
      </c>
      <c r="J3" s="6">
        <v>42096</v>
      </c>
      <c r="K3" s="10" t="s">
        <v>1043</v>
      </c>
      <c r="L3" s="15">
        <f>IF(Table1[[#This Row],[Sales stage]]&lt;&gt;"Won",Table1[[#This Row],[Close Date/Expected Close Date]]-Table1[[#This Row],[Reporting Date]],"")</f>
        <v>91</v>
      </c>
    </row>
    <row r="4" spans="1:13">
      <c r="A4" s="9">
        <v>42005</v>
      </c>
      <c r="B4" s="7" t="s">
        <v>21</v>
      </c>
      <c r="C4" s="4" t="s">
        <v>30</v>
      </c>
      <c r="D4" s="4" t="s">
        <v>1033</v>
      </c>
      <c r="E4" s="4" t="s">
        <v>1040</v>
      </c>
      <c r="F4" s="4">
        <v>1840</v>
      </c>
      <c r="G4" s="8">
        <v>0.6</v>
      </c>
      <c r="H4" s="4">
        <f t="shared" si="0"/>
        <v>1104</v>
      </c>
      <c r="I4" s="4" t="s">
        <v>1053</v>
      </c>
      <c r="J4" s="6">
        <v>42161</v>
      </c>
      <c r="K4" s="10" t="s">
        <v>1043</v>
      </c>
      <c r="L4" s="14">
        <f>IF(Table1[[#This Row],[Sales stage]]&lt;&gt;"Won",Table1[[#This Row],[Close Date/Expected Close Date]]-Table1[[#This Row],[Reporting Date]],"")</f>
        <v>156</v>
      </c>
    </row>
    <row r="5" spans="1:13">
      <c r="A5" s="9">
        <v>42005</v>
      </c>
      <c r="B5" s="7" t="s">
        <v>25</v>
      </c>
      <c r="C5" s="4" t="s">
        <v>32</v>
      </c>
      <c r="D5" s="4" t="s">
        <v>1030</v>
      </c>
      <c r="E5" s="4" t="s">
        <v>1042</v>
      </c>
      <c r="F5" s="4">
        <v>1380</v>
      </c>
      <c r="G5" s="8">
        <v>0.75</v>
      </c>
      <c r="H5" s="4">
        <f t="shared" si="0"/>
        <v>1035</v>
      </c>
      <c r="I5" s="4" t="s">
        <v>1050</v>
      </c>
      <c r="J5" s="6">
        <v>42128</v>
      </c>
      <c r="K5" s="10" t="s">
        <v>1043</v>
      </c>
      <c r="L5">
        <f>IF(Table1[[#This Row],[Sales stage]]&lt;&gt;"Won",Table1[[#This Row],[Close Date/Expected Close Date]]-Table1[[#This Row],[Reporting Date]],"")</f>
        <v>123</v>
      </c>
    </row>
    <row r="6" spans="1:13">
      <c r="A6" s="9">
        <v>42005</v>
      </c>
      <c r="B6" s="7" t="s">
        <v>12</v>
      </c>
      <c r="C6" s="4" t="s">
        <v>33</v>
      </c>
      <c r="D6" s="4" t="s">
        <v>1030</v>
      </c>
      <c r="E6" s="4" t="s">
        <v>1042</v>
      </c>
      <c r="F6" s="4">
        <v>4350</v>
      </c>
      <c r="G6" s="8">
        <v>0.6</v>
      </c>
      <c r="H6" s="4">
        <f t="shared" si="0"/>
        <v>2610</v>
      </c>
      <c r="I6" s="4" t="s">
        <v>1050</v>
      </c>
      <c r="J6" s="6">
        <v>42111</v>
      </c>
      <c r="K6" s="10" t="s">
        <v>1045</v>
      </c>
      <c r="L6">
        <f>IF(Table1[[#This Row],[Sales stage]]&lt;&gt;"Won",Table1[[#This Row],[Close Date/Expected Close Date]]-Table1[[#This Row],[Reporting Date]],"")</f>
        <v>106</v>
      </c>
    </row>
    <row r="7" spans="1:13">
      <c r="A7" s="9">
        <v>42005</v>
      </c>
      <c r="B7" s="7" t="s">
        <v>20</v>
      </c>
      <c r="C7" s="4" t="s">
        <v>34</v>
      </c>
      <c r="D7" s="4" t="s">
        <v>1029</v>
      </c>
      <c r="E7" s="4" t="s">
        <v>1039</v>
      </c>
      <c r="F7" s="4">
        <v>2740</v>
      </c>
      <c r="G7" s="8">
        <v>0.65</v>
      </c>
      <c r="H7" s="4">
        <f t="shared" si="0"/>
        <v>1781</v>
      </c>
      <c r="I7" s="4" t="s">
        <v>1050</v>
      </c>
      <c r="J7" s="6">
        <v>42100</v>
      </c>
      <c r="K7" s="10" t="s">
        <v>1043</v>
      </c>
      <c r="L7">
        <f>IF(Table1[[#This Row],[Sales stage]]&lt;&gt;"Won",Table1[[#This Row],[Close Date/Expected Close Date]]-Table1[[#This Row],[Reporting Date]],"")</f>
        <v>95</v>
      </c>
    </row>
    <row r="8" spans="1:13">
      <c r="A8" s="9">
        <v>42005</v>
      </c>
      <c r="B8" s="7" t="s">
        <v>21</v>
      </c>
      <c r="C8" s="4" t="s">
        <v>35</v>
      </c>
      <c r="D8" s="4" t="s">
        <v>1030</v>
      </c>
      <c r="E8" s="4" t="s">
        <v>1040</v>
      </c>
      <c r="F8" s="4">
        <v>3040</v>
      </c>
      <c r="G8" s="8">
        <v>0.6</v>
      </c>
      <c r="H8" s="4">
        <f t="shared" si="0"/>
        <v>1824</v>
      </c>
      <c r="I8" s="4" t="s">
        <v>1050</v>
      </c>
      <c r="J8" s="6">
        <v>42172</v>
      </c>
      <c r="K8" s="10" t="s">
        <v>1044</v>
      </c>
      <c r="L8">
        <f>IF(Table1[[#This Row],[Sales stage]]&lt;&gt;"Won",Table1[[#This Row],[Close Date/Expected Close Date]]-Table1[[#This Row],[Reporting Date]],"")</f>
        <v>167</v>
      </c>
    </row>
    <row r="9" spans="1:13">
      <c r="A9" s="9">
        <v>42005</v>
      </c>
      <c r="B9" s="7" t="s">
        <v>22</v>
      </c>
      <c r="C9" s="4" t="s">
        <v>36</v>
      </c>
      <c r="D9" s="4" t="s">
        <v>1038</v>
      </c>
      <c r="E9" s="4" t="s">
        <v>1048</v>
      </c>
      <c r="F9" s="4">
        <v>1510</v>
      </c>
      <c r="G9" s="8">
        <v>0.7</v>
      </c>
      <c r="H9" s="4">
        <f t="shared" si="0"/>
        <v>1057</v>
      </c>
      <c r="I9" s="4" t="s">
        <v>1050</v>
      </c>
      <c r="J9" s="6">
        <v>42181</v>
      </c>
      <c r="K9" s="10" t="s">
        <v>1044</v>
      </c>
      <c r="L9">
        <f>IF(Table1[[#This Row],[Sales stage]]&lt;&gt;"Won",Table1[[#This Row],[Close Date/Expected Close Date]]-Table1[[#This Row],[Reporting Date]],"")</f>
        <v>176</v>
      </c>
    </row>
    <row r="10" spans="1:13">
      <c r="A10" s="9">
        <v>42005</v>
      </c>
      <c r="B10" s="7" t="s">
        <v>27</v>
      </c>
      <c r="C10" s="4" t="s">
        <v>37</v>
      </c>
      <c r="D10" s="4" t="s">
        <v>1031</v>
      </c>
      <c r="E10" s="4" t="s">
        <v>1048</v>
      </c>
      <c r="F10" s="4">
        <v>1960</v>
      </c>
      <c r="G10" s="8">
        <v>0.6</v>
      </c>
      <c r="H10" s="4">
        <f t="shared" si="0"/>
        <v>1176</v>
      </c>
      <c r="I10" s="4" t="s">
        <v>1053</v>
      </c>
      <c r="J10" s="6">
        <v>42115</v>
      </c>
      <c r="K10" s="10" t="s">
        <v>1043</v>
      </c>
      <c r="L10">
        <f>IF(Table1[[#This Row],[Sales stage]]&lt;&gt;"Won",Table1[[#This Row],[Close Date/Expected Close Date]]-Table1[[#This Row],[Reporting Date]],"")</f>
        <v>110</v>
      </c>
    </row>
    <row r="11" spans="1:13">
      <c r="A11" s="9">
        <v>42005</v>
      </c>
      <c r="B11" s="7" t="s">
        <v>16</v>
      </c>
      <c r="C11" s="4" t="s">
        <v>38</v>
      </c>
      <c r="D11" s="4" t="s">
        <v>1033</v>
      </c>
      <c r="E11" s="4" t="s">
        <v>1047</v>
      </c>
      <c r="F11" s="4">
        <v>3990</v>
      </c>
      <c r="G11" s="8">
        <v>0.75</v>
      </c>
      <c r="H11" s="4">
        <f t="shared" si="0"/>
        <v>2992.5</v>
      </c>
      <c r="I11" s="4" t="s">
        <v>1051</v>
      </c>
      <c r="J11" s="6">
        <v>42090</v>
      </c>
      <c r="K11" s="10"/>
      <c r="L11" t="str">
        <f>IF(Table1[[#This Row],[Sales stage]]&lt;&gt;"Won",Table1[[#This Row],[Close Date/Expected Close Date]]-Table1[[#This Row],[Reporting Date]],"")</f>
        <v/>
      </c>
    </row>
    <row r="12" spans="1:13">
      <c r="A12" s="9">
        <v>42005</v>
      </c>
      <c r="B12" s="7" t="s">
        <v>17</v>
      </c>
      <c r="C12" s="4" t="s">
        <v>39</v>
      </c>
      <c r="D12" s="4" t="s">
        <v>1033</v>
      </c>
      <c r="E12" s="4" t="s">
        <v>1048</v>
      </c>
      <c r="F12" s="4">
        <v>300</v>
      </c>
      <c r="G12" s="8">
        <v>0.7</v>
      </c>
      <c r="H12" s="4">
        <f t="shared" si="0"/>
        <v>210</v>
      </c>
      <c r="I12" s="4" t="s">
        <v>1053</v>
      </c>
      <c r="J12" s="6">
        <v>42176</v>
      </c>
      <c r="K12" s="10" t="s">
        <v>1043</v>
      </c>
      <c r="L12">
        <f>IF(Table1[[#This Row],[Sales stage]]&lt;&gt;"Won",Table1[[#This Row],[Close Date/Expected Close Date]]-Table1[[#This Row],[Reporting Date]],"")</f>
        <v>171</v>
      </c>
      <c r="M12" s="2"/>
    </row>
    <row r="13" spans="1:13">
      <c r="A13" s="9">
        <v>42006</v>
      </c>
      <c r="B13" s="7" t="s">
        <v>21</v>
      </c>
      <c r="C13" s="4" t="s">
        <v>40</v>
      </c>
      <c r="D13" s="4" t="s">
        <v>1038</v>
      </c>
      <c r="E13" s="4" t="s">
        <v>1042</v>
      </c>
      <c r="F13" s="4">
        <v>3030</v>
      </c>
      <c r="G13" s="8">
        <v>0.85</v>
      </c>
      <c r="H13" s="4">
        <f t="shared" si="0"/>
        <v>2575.5</v>
      </c>
      <c r="I13" s="4" t="s">
        <v>1050</v>
      </c>
      <c r="J13" s="6">
        <v>42177</v>
      </c>
      <c r="K13" s="10" t="s">
        <v>1045</v>
      </c>
      <c r="L13">
        <f>IF(Table1[[#This Row],[Sales stage]]&lt;&gt;"Won",Table1[[#This Row],[Close Date/Expected Close Date]]-Table1[[#This Row],[Reporting Date]],"")</f>
        <v>171</v>
      </c>
      <c r="M13" s="2"/>
    </row>
    <row r="14" spans="1:13">
      <c r="A14" s="9">
        <v>42006</v>
      </c>
      <c r="B14" s="7" t="s">
        <v>27</v>
      </c>
      <c r="C14" s="4" t="s">
        <v>41</v>
      </c>
      <c r="D14" s="4" t="s">
        <v>1037</v>
      </c>
      <c r="E14" s="4" t="s">
        <v>1042</v>
      </c>
      <c r="F14" s="4">
        <v>380</v>
      </c>
      <c r="G14" s="8">
        <v>0.8</v>
      </c>
      <c r="H14" s="4">
        <f t="shared" si="0"/>
        <v>304</v>
      </c>
      <c r="I14" s="2" t="s">
        <v>1052</v>
      </c>
      <c r="J14" s="6">
        <v>42103</v>
      </c>
      <c r="K14" s="10" t="s">
        <v>1043</v>
      </c>
      <c r="L14">
        <f>IF(Table1[[#This Row],[Sales stage]]&lt;&gt;"Won",Table1[[#This Row],[Close Date/Expected Close Date]]-Table1[[#This Row],[Reporting Date]],"")</f>
        <v>97</v>
      </c>
      <c r="M14" s="2"/>
    </row>
    <row r="15" spans="1:13">
      <c r="A15" s="9">
        <v>42006</v>
      </c>
      <c r="B15" s="7" t="s">
        <v>13</v>
      </c>
      <c r="C15" s="4" t="s">
        <v>42</v>
      </c>
      <c r="D15" s="4" t="s">
        <v>1034</v>
      </c>
      <c r="E15" s="4" t="s">
        <v>1040</v>
      </c>
      <c r="F15" s="4">
        <v>4430</v>
      </c>
      <c r="G15" s="8">
        <v>0.6</v>
      </c>
      <c r="H15" s="4">
        <f t="shared" si="0"/>
        <v>2658</v>
      </c>
      <c r="I15" s="4" t="s">
        <v>1050</v>
      </c>
      <c r="J15" s="6">
        <v>42134</v>
      </c>
      <c r="K15" s="10" t="s">
        <v>1046</v>
      </c>
      <c r="L15">
        <f>IF(Table1[[#This Row],[Sales stage]]&lt;&gt;"Won",Table1[[#This Row],[Close Date/Expected Close Date]]-Table1[[#This Row],[Reporting Date]],"")</f>
        <v>128</v>
      </c>
      <c r="M15" s="2"/>
    </row>
    <row r="16" spans="1:13">
      <c r="A16" s="9">
        <v>42006</v>
      </c>
      <c r="B16" s="7" t="s">
        <v>17</v>
      </c>
      <c r="C16" s="4" t="s">
        <v>43</v>
      </c>
      <c r="D16" s="4" t="s">
        <v>1035</v>
      </c>
      <c r="E16" s="4" t="s">
        <v>1040</v>
      </c>
      <c r="F16" s="4">
        <v>3390</v>
      </c>
      <c r="G16" s="8">
        <v>0.75</v>
      </c>
      <c r="H16" s="4">
        <f t="shared" si="0"/>
        <v>2542.5</v>
      </c>
      <c r="I16" s="4" t="s">
        <v>1051</v>
      </c>
      <c r="J16" s="6">
        <v>42115</v>
      </c>
      <c r="K16" s="10" t="s">
        <v>1044</v>
      </c>
      <c r="L16">
        <f>IF(Table1[[#This Row],[Sales stage]]&lt;&gt;"Won",Table1[[#This Row],[Close Date/Expected Close Date]]-Table1[[#This Row],[Reporting Date]],"")</f>
        <v>109</v>
      </c>
      <c r="M16" s="2"/>
    </row>
    <row r="17" spans="1:13">
      <c r="A17" s="9">
        <v>42006</v>
      </c>
      <c r="B17" s="7" t="s">
        <v>9</v>
      </c>
      <c r="C17" s="4" t="s">
        <v>44</v>
      </c>
      <c r="D17" s="4" t="s">
        <v>1036</v>
      </c>
      <c r="E17" s="4" t="s">
        <v>1040</v>
      </c>
      <c r="F17" s="4">
        <v>4680</v>
      </c>
      <c r="G17" s="8">
        <v>0.8</v>
      </c>
      <c r="H17" s="4">
        <f t="shared" si="0"/>
        <v>3744</v>
      </c>
      <c r="I17" s="4" t="s">
        <v>1051</v>
      </c>
      <c r="J17" s="6">
        <v>42181</v>
      </c>
      <c r="K17" s="10" t="s">
        <v>1043</v>
      </c>
      <c r="L17">
        <f>IF(Table1[[#This Row],[Sales stage]]&lt;&gt;"Won",Table1[[#This Row],[Close Date/Expected Close Date]]-Table1[[#This Row],[Reporting Date]],"")</f>
        <v>175</v>
      </c>
      <c r="M17" s="2"/>
    </row>
    <row r="18" spans="1:13">
      <c r="A18" s="9">
        <v>42006</v>
      </c>
      <c r="B18" s="7" t="s">
        <v>8</v>
      </c>
      <c r="C18" s="4" t="s">
        <v>45</v>
      </c>
      <c r="D18" s="4" t="s">
        <v>1031</v>
      </c>
      <c r="E18" s="4" t="s">
        <v>1048</v>
      </c>
      <c r="F18" s="4">
        <v>2510</v>
      </c>
      <c r="G18" s="8">
        <v>0.8</v>
      </c>
      <c r="H18" s="4">
        <f t="shared" si="0"/>
        <v>2008</v>
      </c>
      <c r="I18" s="4" t="s">
        <v>1051</v>
      </c>
      <c r="J18" s="6">
        <v>42134</v>
      </c>
      <c r="K18" s="10" t="s">
        <v>1044</v>
      </c>
      <c r="L18">
        <f>IF(Table1[[#This Row],[Sales stage]]&lt;&gt;"Won",Table1[[#This Row],[Close Date/Expected Close Date]]-Table1[[#This Row],[Reporting Date]],"")</f>
        <v>128</v>
      </c>
      <c r="M18" s="2"/>
    </row>
    <row r="19" spans="1:13">
      <c r="A19" s="9">
        <v>42006</v>
      </c>
      <c r="B19" s="7" t="s">
        <v>17</v>
      </c>
      <c r="C19" s="4" t="s">
        <v>46</v>
      </c>
      <c r="D19" s="4" t="s">
        <v>1034</v>
      </c>
      <c r="E19" s="4" t="s">
        <v>1048</v>
      </c>
      <c r="F19" s="4">
        <v>4900</v>
      </c>
      <c r="G19" s="8">
        <v>0.85</v>
      </c>
      <c r="H19" s="4">
        <f t="shared" si="0"/>
        <v>4165</v>
      </c>
      <c r="I19" s="4" t="s">
        <v>1051</v>
      </c>
      <c r="J19" s="6">
        <v>42145</v>
      </c>
      <c r="K19" s="10" t="s">
        <v>1044</v>
      </c>
      <c r="L19">
        <f>IF(Table1[[#This Row],[Sales stage]]&lt;&gt;"Won",Table1[[#This Row],[Close Date/Expected Close Date]]-Table1[[#This Row],[Reporting Date]],"")</f>
        <v>139</v>
      </c>
      <c r="M19" s="2"/>
    </row>
    <row r="20" spans="1:13">
      <c r="A20" s="9">
        <v>42006</v>
      </c>
      <c r="B20" s="7" t="s">
        <v>11</v>
      </c>
      <c r="C20" s="4" t="s">
        <v>47</v>
      </c>
      <c r="D20" s="4" t="s">
        <v>1032</v>
      </c>
      <c r="E20" s="4" t="s">
        <v>1048</v>
      </c>
      <c r="F20" s="4">
        <v>4270</v>
      </c>
      <c r="G20" s="8">
        <v>0.85</v>
      </c>
      <c r="H20" s="4">
        <f t="shared" si="0"/>
        <v>3629.5</v>
      </c>
      <c r="I20" s="4" t="s">
        <v>1051</v>
      </c>
      <c r="J20" s="6">
        <v>42139</v>
      </c>
      <c r="K20" s="10" t="s">
        <v>1043</v>
      </c>
      <c r="L20">
        <f>IF(Table1[[#This Row],[Sales stage]]&lt;&gt;"Won",Table1[[#This Row],[Close Date/Expected Close Date]]-Table1[[#This Row],[Reporting Date]],"")</f>
        <v>133</v>
      </c>
      <c r="M20" s="2"/>
    </row>
    <row r="21" spans="1:13">
      <c r="A21" s="9">
        <v>42006</v>
      </c>
      <c r="B21" s="7" t="s">
        <v>17</v>
      </c>
      <c r="C21" s="4" t="s">
        <v>48</v>
      </c>
      <c r="D21" s="4" t="s">
        <v>1032</v>
      </c>
      <c r="E21" s="4" t="s">
        <v>1048</v>
      </c>
      <c r="F21" s="4">
        <v>2920</v>
      </c>
      <c r="G21" s="8">
        <v>0.7</v>
      </c>
      <c r="H21" s="4">
        <f t="shared" si="0"/>
        <v>2043.9999999999998</v>
      </c>
      <c r="I21" s="4" t="s">
        <v>1051</v>
      </c>
      <c r="J21" s="6">
        <v>42119</v>
      </c>
      <c r="K21" s="10" t="s">
        <v>1045</v>
      </c>
      <c r="L21">
        <f>IF(Table1[[#This Row],[Sales stage]]&lt;&gt;"Won",Table1[[#This Row],[Close Date/Expected Close Date]]-Table1[[#This Row],[Reporting Date]],"")</f>
        <v>113</v>
      </c>
      <c r="M21" s="2"/>
    </row>
    <row r="22" spans="1:13">
      <c r="A22" s="9">
        <v>42006</v>
      </c>
      <c r="B22" s="7" t="s">
        <v>18</v>
      </c>
      <c r="C22" s="4" t="s">
        <v>49</v>
      </c>
      <c r="D22" s="4" t="s">
        <v>1032</v>
      </c>
      <c r="E22" s="4" t="s">
        <v>1040</v>
      </c>
      <c r="F22" s="4">
        <v>1570</v>
      </c>
      <c r="G22" s="8">
        <v>0.8</v>
      </c>
      <c r="H22" s="4">
        <f t="shared" si="0"/>
        <v>1256</v>
      </c>
      <c r="I22" s="4" t="s">
        <v>1051</v>
      </c>
      <c r="J22" s="6">
        <v>42136</v>
      </c>
      <c r="K22" s="10" t="s">
        <v>1044</v>
      </c>
      <c r="L22">
        <f>IF(Table1[[#This Row],[Sales stage]]&lt;&gt;"Won",Table1[[#This Row],[Close Date/Expected Close Date]]-Table1[[#This Row],[Reporting Date]],"")</f>
        <v>130</v>
      </c>
      <c r="M22" s="2"/>
    </row>
    <row r="23" spans="1:13">
      <c r="A23" s="9">
        <v>42006</v>
      </c>
      <c r="B23" s="7" t="s">
        <v>10</v>
      </c>
      <c r="C23" s="4" t="s">
        <v>50</v>
      </c>
      <c r="D23" s="4" t="s">
        <v>1029</v>
      </c>
      <c r="E23" s="4" t="s">
        <v>1048</v>
      </c>
      <c r="F23" s="4">
        <v>980</v>
      </c>
      <c r="G23" s="8">
        <v>0.65</v>
      </c>
      <c r="H23" s="4">
        <f t="shared" si="0"/>
        <v>637</v>
      </c>
      <c r="I23" s="4" t="s">
        <v>1051</v>
      </c>
      <c r="J23" s="6">
        <v>42137</v>
      </c>
      <c r="K23" s="10" t="s">
        <v>1046</v>
      </c>
      <c r="L23">
        <f>IF(Table1[[#This Row],[Sales stage]]&lt;&gt;"Won",Table1[[#This Row],[Close Date/Expected Close Date]]-Table1[[#This Row],[Reporting Date]],"")</f>
        <v>131</v>
      </c>
      <c r="M23" s="2"/>
    </row>
    <row r="24" spans="1:13">
      <c r="A24" s="9">
        <v>42006</v>
      </c>
      <c r="B24" s="7" t="s">
        <v>25</v>
      </c>
      <c r="C24" s="4" t="s">
        <v>51</v>
      </c>
      <c r="D24" s="4" t="s">
        <v>1035</v>
      </c>
      <c r="E24" s="4" t="s">
        <v>1041</v>
      </c>
      <c r="F24" s="4">
        <v>2230</v>
      </c>
      <c r="G24" s="8">
        <v>0.7</v>
      </c>
      <c r="H24" s="4">
        <f t="shared" si="0"/>
        <v>1561</v>
      </c>
      <c r="I24" s="4" t="s">
        <v>1051</v>
      </c>
      <c r="J24" s="6">
        <v>42138</v>
      </c>
      <c r="K24" s="10"/>
      <c r="L24">
        <f>IF(Table1[[#This Row],[Sales stage]]&lt;&gt;"Won",Table1[[#This Row],[Close Date/Expected Close Date]]-Table1[[#This Row],[Reporting Date]],"")</f>
        <v>132</v>
      </c>
      <c r="M24" s="2"/>
    </row>
    <row r="25" spans="1:13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4">
        <v>1390</v>
      </c>
      <c r="G25" s="8">
        <v>0.7</v>
      </c>
      <c r="H25" s="4">
        <f t="shared" si="0"/>
        <v>972.99999999999989</v>
      </c>
      <c r="I25" s="4" t="s">
        <v>1053</v>
      </c>
      <c r="J25" s="6">
        <v>42096</v>
      </c>
      <c r="K25" s="10" t="s">
        <v>1044</v>
      </c>
      <c r="L25">
        <f>IF(Table1[[#This Row],[Sales stage]]&lt;&gt;"Won",Table1[[#This Row],[Close Date/Expected Close Date]]-Table1[[#This Row],[Reporting Date]],"")</f>
        <v>89</v>
      </c>
      <c r="M25" s="2"/>
    </row>
    <row r="26" spans="1:13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4">
        <v>3960</v>
      </c>
      <c r="G26" s="8">
        <v>0.5</v>
      </c>
      <c r="H26" s="4">
        <f t="shared" si="0"/>
        <v>1980</v>
      </c>
      <c r="I26" s="4" t="s">
        <v>1050</v>
      </c>
      <c r="J26" s="6">
        <v>42039</v>
      </c>
      <c r="K26" s="10"/>
      <c r="L26" t="str">
        <f>IF(Table1[[#This Row],[Sales stage]]&lt;&gt;"Won",Table1[[#This Row],[Close Date/Expected Close Date]]-Table1[[#This Row],[Reporting Date]],"")</f>
        <v/>
      </c>
      <c r="M26" s="2"/>
    </row>
    <row r="27" spans="1:13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4">
        <v>4800</v>
      </c>
      <c r="G27" s="8">
        <v>0.75</v>
      </c>
      <c r="H27" s="4">
        <f t="shared" si="0"/>
        <v>3600</v>
      </c>
      <c r="I27" s="4" t="s">
        <v>1051</v>
      </c>
      <c r="J27" s="6">
        <v>42115</v>
      </c>
      <c r="K27" s="10" t="s">
        <v>1046</v>
      </c>
      <c r="L27">
        <f>IF(Table1[[#This Row],[Sales stage]]&lt;&gt;"Won",Table1[[#This Row],[Close Date/Expected Close Date]]-Table1[[#This Row],[Reporting Date]],"")</f>
        <v>108</v>
      </c>
      <c r="M27" s="2"/>
    </row>
    <row r="28" spans="1:13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4">
        <v>1990</v>
      </c>
      <c r="G28" s="8">
        <v>0.7</v>
      </c>
      <c r="H28" s="4">
        <f t="shared" si="0"/>
        <v>1393</v>
      </c>
      <c r="I28" s="4" t="s">
        <v>1051</v>
      </c>
      <c r="J28" s="6">
        <v>42039</v>
      </c>
      <c r="K28" s="10"/>
      <c r="L28" t="str">
        <f>IF(Table1[[#This Row],[Sales stage]]&lt;&gt;"Won",Table1[[#This Row],[Close Date/Expected Close Date]]-Table1[[#This Row],[Reporting Date]],"")</f>
        <v/>
      </c>
      <c r="M28" s="2"/>
    </row>
    <row r="29" spans="1:13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4">
        <v>210</v>
      </c>
      <c r="G29" s="8">
        <v>0.55000000000000004</v>
      </c>
      <c r="H29" s="4">
        <f t="shared" si="0"/>
        <v>115.50000000000001</v>
      </c>
      <c r="I29" s="2" t="s">
        <v>1052</v>
      </c>
      <c r="J29" s="6">
        <v>42098</v>
      </c>
      <c r="K29" s="10" t="s">
        <v>1046</v>
      </c>
      <c r="L29">
        <f>IF(Table1[[#This Row],[Sales stage]]&lt;&gt;"Won",Table1[[#This Row],[Close Date/Expected Close Date]]-Table1[[#This Row],[Reporting Date]],"")</f>
        <v>91</v>
      </c>
      <c r="M29" s="2"/>
    </row>
    <row r="30" spans="1:13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4">
        <v>1200</v>
      </c>
      <c r="G30" s="8">
        <v>0.65</v>
      </c>
      <c r="H30" s="4">
        <f t="shared" si="0"/>
        <v>780</v>
      </c>
      <c r="I30" s="4" t="s">
        <v>1053</v>
      </c>
      <c r="J30" s="6">
        <v>42115</v>
      </c>
      <c r="K30" s="10" t="s">
        <v>1046</v>
      </c>
      <c r="L30">
        <f>IF(Table1[[#This Row],[Sales stage]]&lt;&gt;"Won",Table1[[#This Row],[Close Date/Expected Close Date]]-Table1[[#This Row],[Reporting Date]],"")</f>
        <v>108</v>
      </c>
      <c r="M30" s="2"/>
    </row>
    <row r="31" spans="1:13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4">
        <v>2760</v>
      </c>
      <c r="G31" s="8">
        <v>0.85</v>
      </c>
      <c r="H31" s="4">
        <f t="shared" si="0"/>
        <v>2346</v>
      </c>
      <c r="I31" s="4" t="s">
        <v>1051</v>
      </c>
      <c r="J31" s="6">
        <v>42096</v>
      </c>
      <c r="K31" s="10"/>
      <c r="L31">
        <f>IF(Table1[[#This Row],[Sales stage]]&lt;&gt;"Won",Table1[[#This Row],[Close Date/Expected Close Date]]-Table1[[#This Row],[Reporting Date]],"")</f>
        <v>89</v>
      </c>
      <c r="M31" s="2"/>
    </row>
    <row r="32" spans="1:13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4">
        <v>4210</v>
      </c>
      <c r="G32" s="8">
        <v>0.55000000000000004</v>
      </c>
      <c r="H32" s="4">
        <f t="shared" si="0"/>
        <v>2315.5</v>
      </c>
      <c r="I32" s="4" t="s">
        <v>1051</v>
      </c>
      <c r="J32" s="6">
        <v>42159</v>
      </c>
      <c r="K32" s="10" t="s">
        <v>1045</v>
      </c>
      <c r="L32">
        <f>IF(Table1[[#This Row],[Sales stage]]&lt;&gt;"Won",Table1[[#This Row],[Close Date/Expected Close Date]]-Table1[[#This Row],[Reporting Date]],"")</f>
        <v>152</v>
      </c>
      <c r="M32" s="2"/>
    </row>
    <row r="33" spans="1:13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4">
        <v>2690</v>
      </c>
      <c r="G33" s="8">
        <v>0.85</v>
      </c>
      <c r="H33" s="4">
        <f t="shared" si="0"/>
        <v>2286.5</v>
      </c>
      <c r="I33" s="4" t="s">
        <v>1051</v>
      </c>
      <c r="J33" s="6">
        <v>42184</v>
      </c>
      <c r="K33" s="10" t="s">
        <v>1045</v>
      </c>
      <c r="L33">
        <f>IF(Table1[[#This Row],[Sales stage]]&lt;&gt;"Won",Table1[[#This Row],[Close Date/Expected Close Date]]-Table1[[#This Row],[Reporting Date]],"")</f>
        <v>177</v>
      </c>
      <c r="M33" s="2"/>
    </row>
    <row r="34" spans="1:13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4">
        <v>290</v>
      </c>
      <c r="G34" s="8">
        <v>0.7</v>
      </c>
      <c r="H34" s="4">
        <f t="shared" si="0"/>
        <v>203</v>
      </c>
      <c r="I34" s="2" t="s">
        <v>1052</v>
      </c>
      <c r="J34" s="6">
        <v>42155</v>
      </c>
      <c r="K34" s="10" t="s">
        <v>1045</v>
      </c>
      <c r="L34">
        <f>IF(Table1[[#This Row],[Sales stage]]&lt;&gt;"Won",Table1[[#This Row],[Close Date/Expected Close Date]]-Table1[[#This Row],[Reporting Date]],"")</f>
        <v>148</v>
      </c>
      <c r="M34" s="2"/>
    </row>
    <row r="35" spans="1:13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4">
        <v>4690</v>
      </c>
      <c r="G35" s="8">
        <v>0.65</v>
      </c>
      <c r="H35" s="4">
        <f t="shared" si="0"/>
        <v>3048.5</v>
      </c>
      <c r="I35" s="4" t="s">
        <v>1051</v>
      </c>
      <c r="J35" s="6">
        <v>42129</v>
      </c>
      <c r="K35" s="10" t="s">
        <v>1043</v>
      </c>
      <c r="L35">
        <f>IF(Table1[[#This Row],[Sales stage]]&lt;&gt;"Won",Table1[[#This Row],[Close Date/Expected Close Date]]-Table1[[#This Row],[Reporting Date]],"")</f>
        <v>122</v>
      </c>
      <c r="M35" s="2"/>
    </row>
    <row r="36" spans="1:13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4">
        <v>980</v>
      </c>
      <c r="G36" s="8">
        <v>0.55000000000000004</v>
      </c>
      <c r="H36" s="4">
        <f t="shared" si="0"/>
        <v>539</v>
      </c>
      <c r="I36" s="4" t="s">
        <v>1050</v>
      </c>
      <c r="J36" s="6">
        <v>42143</v>
      </c>
      <c r="K36" s="10" t="s">
        <v>1043</v>
      </c>
      <c r="L36">
        <f>IF(Table1[[#This Row],[Sales stage]]&lt;&gt;"Won",Table1[[#This Row],[Close Date/Expected Close Date]]-Table1[[#This Row],[Reporting Date]],"")</f>
        <v>136</v>
      </c>
      <c r="M36" s="2"/>
    </row>
    <row r="37" spans="1:13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4">
        <v>1670</v>
      </c>
      <c r="G37" s="8">
        <v>0.65</v>
      </c>
      <c r="H37" s="4">
        <f t="shared" si="0"/>
        <v>1085.5</v>
      </c>
      <c r="I37" s="4" t="s">
        <v>1051</v>
      </c>
      <c r="J37" s="6">
        <v>42162</v>
      </c>
      <c r="K37" s="10"/>
      <c r="L37">
        <f>IF(Table1[[#This Row],[Sales stage]]&lt;&gt;"Won",Table1[[#This Row],[Close Date/Expected Close Date]]-Table1[[#This Row],[Reporting Date]],"")</f>
        <v>154</v>
      </c>
      <c r="M37" s="2"/>
    </row>
    <row r="38" spans="1:13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4">
        <v>1030</v>
      </c>
      <c r="G38" s="8">
        <v>0.65</v>
      </c>
      <c r="H38" s="4">
        <f t="shared" si="0"/>
        <v>669.5</v>
      </c>
      <c r="I38" s="4" t="s">
        <v>1051</v>
      </c>
      <c r="J38" s="6">
        <v>42163</v>
      </c>
      <c r="K38" s="10" t="s">
        <v>1043</v>
      </c>
      <c r="L38">
        <f>IF(Table1[[#This Row],[Sales stage]]&lt;&gt;"Won",Table1[[#This Row],[Close Date/Expected Close Date]]-Table1[[#This Row],[Reporting Date]],"")</f>
        <v>155</v>
      </c>
      <c r="M38" s="2"/>
    </row>
    <row r="39" spans="1:13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4">
        <v>3180</v>
      </c>
      <c r="G39" s="8">
        <v>0.6</v>
      </c>
      <c r="H39" s="4">
        <f t="shared" si="0"/>
        <v>1908</v>
      </c>
      <c r="I39" s="4" t="s">
        <v>1053</v>
      </c>
      <c r="J39" s="6">
        <v>42157</v>
      </c>
      <c r="K39" s="10" t="s">
        <v>1044</v>
      </c>
      <c r="L39">
        <f>IF(Table1[[#This Row],[Sales stage]]&lt;&gt;"Won",Table1[[#This Row],[Close Date/Expected Close Date]]-Table1[[#This Row],[Reporting Date]],"")</f>
        <v>149</v>
      </c>
      <c r="M39" s="2"/>
    </row>
    <row r="40" spans="1:13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4">
        <v>2360</v>
      </c>
      <c r="G40" s="8">
        <v>0.5</v>
      </c>
      <c r="H40" s="4">
        <f t="shared" si="0"/>
        <v>1180</v>
      </c>
      <c r="I40" s="4" t="s">
        <v>1053</v>
      </c>
      <c r="J40" s="6">
        <v>42183</v>
      </c>
      <c r="K40" s="10" t="s">
        <v>1043</v>
      </c>
      <c r="L40">
        <f>IF(Table1[[#This Row],[Sales stage]]&lt;&gt;"Won",Table1[[#This Row],[Close Date/Expected Close Date]]-Table1[[#This Row],[Reporting Date]],"")</f>
        <v>175</v>
      </c>
      <c r="M40" s="2"/>
    </row>
    <row r="41" spans="1:13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4">
        <v>550</v>
      </c>
      <c r="G41" s="8">
        <v>0.85</v>
      </c>
      <c r="H41" s="4">
        <f t="shared" si="0"/>
        <v>467.5</v>
      </c>
      <c r="I41" s="4" t="s">
        <v>1050</v>
      </c>
      <c r="J41" s="6">
        <v>42099</v>
      </c>
      <c r="K41" s="10" t="s">
        <v>1043</v>
      </c>
      <c r="L41">
        <f>IF(Table1[[#This Row],[Sales stage]]&lt;&gt;"Won",Table1[[#This Row],[Close Date/Expected Close Date]]-Table1[[#This Row],[Reporting Date]],"")</f>
        <v>91</v>
      </c>
      <c r="M41" s="2"/>
    </row>
    <row r="42" spans="1:13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4">
        <v>2900</v>
      </c>
      <c r="G42" s="8">
        <v>0.6</v>
      </c>
      <c r="H42" s="4">
        <f t="shared" si="0"/>
        <v>1740</v>
      </c>
      <c r="I42" s="4" t="s">
        <v>1051</v>
      </c>
      <c r="J42" s="6">
        <v>42105</v>
      </c>
      <c r="K42" s="10" t="s">
        <v>1045</v>
      </c>
      <c r="L42">
        <f>IF(Table1[[#This Row],[Sales stage]]&lt;&gt;"Won",Table1[[#This Row],[Close Date/Expected Close Date]]-Table1[[#This Row],[Reporting Date]],"")</f>
        <v>97</v>
      </c>
      <c r="M42" s="2"/>
    </row>
    <row r="43" spans="1:13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4">
        <v>3700</v>
      </c>
      <c r="G43" s="8">
        <v>0.55000000000000004</v>
      </c>
      <c r="H43" s="4">
        <f t="shared" si="0"/>
        <v>2035.0000000000002</v>
      </c>
      <c r="I43" s="4" t="s">
        <v>1051</v>
      </c>
      <c r="J43" s="6">
        <v>42116</v>
      </c>
      <c r="K43" s="10" t="s">
        <v>1044</v>
      </c>
      <c r="L43">
        <f>IF(Table1[[#This Row],[Sales stage]]&lt;&gt;"Won",Table1[[#This Row],[Close Date/Expected Close Date]]-Table1[[#This Row],[Reporting Date]],"")</f>
        <v>108</v>
      </c>
      <c r="M43" s="2"/>
    </row>
    <row r="44" spans="1:13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4">
        <v>1890</v>
      </c>
      <c r="G44" s="8">
        <v>0.6</v>
      </c>
      <c r="H44" s="4">
        <f t="shared" si="0"/>
        <v>1134</v>
      </c>
      <c r="I44" s="4" t="s">
        <v>1051</v>
      </c>
      <c r="J44" s="6">
        <v>42097</v>
      </c>
      <c r="K44" s="10" t="s">
        <v>1043</v>
      </c>
      <c r="L44">
        <f>IF(Table1[[#This Row],[Sales stage]]&lt;&gt;"Won",Table1[[#This Row],[Close Date/Expected Close Date]]-Table1[[#This Row],[Reporting Date]],"")</f>
        <v>89</v>
      </c>
      <c r="M44" s="2"/>
    </row>
    <row r="45" spans="1:13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4">
        <v>880</v>
      </c>
      <c r="G45" s="8">
        <v>0.7</v>
      </c>
      <c r="H45" s="4">
        <f t="shared" si="0"/>
        <v>616</v>
      </c>
      <c r="I45" s="4" t="s">
        <v>1050</v>
      </c>
      <c r="J45" s="6">
        <v>42179</v>
      </c>
      <c r="K45" s="10" t="s">
        <v>1043</v>
      </c>
      <c r="L45">
        <f>IF(Table1[[#This Row],[Sales stage]]&lt;&gt;"Won",Table1[[#This Row],[Close Date/Expected Close Date]]-Table1[[#This Row],[Reporting Date]],"")</f>
        <v>171</v>
      </c>
      <c r="M45" s="2"/>
    </row>
    <row r="46" spans="1:13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4">
        <v>3820</v>
      </c>
      <c r="G46" s="8">
        <v>0.6</v>
      </c>
      <c r="H46" s="4">
        <f t="shared" si="0"/>
        <v>2292</v>
      </c>
      <c r="I46" s="4" t="s">
        <v>1051</v>
      </c>
      <c r="J46" s="6">
        <v>42100</v>
      </c>
      <c r="K46" s="10" t="s">
        <v>1043</v>
      </c>
      <c r="L46">
        <f>IF(Table1[[#This Row],[Sales stage]]&lt;&gt;"Won",Table1[[#This Row],[Close Date/Expected Close Date]]-Table1[[#This Row],[Reporting Date]],"")</f>
        <v>92</v>
      </c>
      <c r="M46" s="2"/>
    </row>
    <row r="47" spans="1:13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4">
        <v>780</v>
      </c>
      <c r="G47" s="8">
        <v>0.65</v>
      </c>
      <c r="H47" s="4">
        <f t="shared" si="0"/>
        <v>507</v>
      </c>
      <c r="I47" s="4" t="s">
        <v>1050</v>
      </c>
      <c r="J47" s="6">
        <v>42102</v>
      </c>
      <c r="K47" s="10" t="s">
        <v>1046</v>
      </c>
      <c r="L47">
        <f>IF(Table1[[#This Row],[Sales stage]]&lt;&gt;"Won",Table1[[#This Row],[Close Date/Expected Close Date]]-Table1[[#This Row],[Reporting Date]],"")</f>
        <v>94</v>
      </c>
      <c r="M47" s="2"/>
    </row>
    <row r="48" spans="1:13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4">
        <v>4400</v>
      </c>
      <c r="G48" s="8">
        <v>0.75</v>
      </c>
      <c r="H48" s="4">
        <f t="shared" si="0"/>
        <v>3300</v>
      </c>
      <c r="I48" s="4" t="s">
        <v>1051</v>
      </c>
      <c r="J48" s="6">
        <v>42141</v>
      </c>
      <c r="K48" s="10" t="s">
        <v>1043</v>
      </c>
      <c r="L48">
        <f>IF(Table1[[#This Row],[Sales stage]]&lt;&gt;"Won",Table1[[#This Row],[Close Date/Expected Close Date]]-Table1[[#This Row],[Reporting Date]],"")</f>
        <v>133</v>
      </c>
      <c r="M48" s="2"/>
    </row>
    <row r="49" spans="1:13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4">
        <v>2040</v>
      </c>
      <c r="G49" s="8">
        <v>0.85</v>
      </c>
      <c r="H49" s="4">
        <f t="shared" si="0"/>
        <v>1734</v>
      </c>
      <c r="I49" s="4" t="s">
        <v>1051</v>
      </c>
      <c r="J49" s="6">
        <v>42183</v>
      </c>
      <c r="K49" s="10" t="s">
        <v>1044</v>
      </c>
      <c r="L49">
        <f>IF(Table1[[#This Row],[Sales stage]]&lt;&gt;"Won",Table1[[#This Row],[Close Date/Expected Close Date]]-Table1[[#This Row],[Reporting Date]],"")</f>
        <v>175</v>
      </c>
      <c r="M49" s="2"/>
    </row>
    <row r="50" spans="1:13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4">
        <v>2130</v>
      </c>
      <c r="G50" s="8">
        <v>0.6</v>
      </c>
      <c r="H50" s="4">
        <f t="shared" si="0"/>
        <v>1278</v>
      </c>
      <c r="I50" s="4" t="s">
        <v>1051</v>
      </c>
      <c r="J50" s="6">
        <v>42105</v>
      </c>
      <c r="K50" s="10" t="s">
        <v>1043</v>
      </c>
      <c r="L50">
        <f>IF(Table1[[#This Row],[Sales stage]]&lt;&gt;"Won",Table1[[#This Row],[Close Date/Expected Close Date]]-Table1[[#This Row],[Reporting Date]],"")</f>
        <v>96</v>
      </c>
      <c r="M50" s="2"/>
    </row>
    <row r="51" spans="1:13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4">
        <v>4910</v>
      </c>
      <c r="G51" s="8">
        <v>0.85</v>
      </c>
      <c r="H51" s="4">
        <f t="shared" si="0"/>
        <v>4173.5</v>
      </c>
      <c r="I51" s="4" t="s">
        <v>1051</v>
      </c>
      <c r="J51" s="6">
        <v>42142</v>
      </c>
      <c r="K51" s="10"/>
      <c r="L51">
        <f>IF(Table1[[#This Row],[Sales stage]]&lt;&gt;"Won",Table1[[#This Row],[Close Date/Expected Close Date]]-Table1[[#This Row],[Reporting Date]],"")</f>
        <v>133</v>
      </c>
      <c r="M51" s="2"/>
    </row>
    <row r="52" spans="1:13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4">
        <v>3720</v>
      </c>
      <c r="G52" s="8">
        <v>0.6</v>
      </c>
      <c r="H52" s="4">
        <f t="shared" si="0"/>
        <v>2232</v>
      </c>
      <c r="I52" s="4" t="s">
        <v>1051</v>
      </c>
      <c r="J52" s="6">
        <v>42144</v>
      </c>
      <c r="K52" s="10"/>
      <c r="L52">
        <f>IF(Table1[[#This Row],[Sales stage]]&lt;&gt;"Won",Table1[[#This Row],[Close Date/Expected Close Date]]-Table1[[#This Row],[Reporting Date]],"")</f>
        <v>135</v>
      </c>
      <c r="M52" s="2"/>
    </row>
    <row r="53" spans="1:13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4">
        <v>2140</v>
      </c>
      <c r="G53" s="8">
        <v>0.6</v>
      </c>
      <c r="H53" s="4">
        <f t="shared" si="0"/>
        <v>1284</v>
      </c>
      <c r="I53" s="4" t="s">
        <v>1051</v>
      </c>
      <c r="J53" s="6">
        <v>42170</v>
      </c>
      <c r="K53" s="10" t="s">
        <v>1044</v>
      </c>
      <c r="L53">
        <f>IF(Table1[[#This Row],[Sales stage]]&lt;&gt;"Won",Table1[[#This Row],[Close Date/Expected Close Date]]-Table1[[#This Row],[Reporting Date]],"")</f>
        <v>161</v>
      </c>
      <c r="M53" s="2"/>
    </row>
    <row r="54" spans="1:13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4">
        <v>3420</v>
      </c>
      <c r="G54" s="8">
        <v>0.7</v>
      </c>
      <c r="H54" s="4">
        <f t="shared" si="0"/>
        <v>2394</v>
      </c>
      <c r="I54" s="4" t="s">
        <v>1051</v>
      </c>
      <c r="J54" s="6">
        <v>42151</v>
      </c>
      <c r="K54" s="10" t="s">
        <v>1044</v>
      </c>
      <c r="L54">
        <f>IF(Table1[[#This Row],[Sales stage]]&lt;&gt;"Won",Table1[[#This Row],[Close Date/Expected Close Date]]-Table1[[#This Row],[Reporting Date]],"")</f>
        <v>142</v>
      </c>
      <c r="M54" s="2"/>
    </row>
    <row r="55" spans="1:13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4">
        <v>620</v>
      </c>
      <c r="G55" s="8">
        <v>0.5</v>
      </c>
      <c r="H55" s="4">
        <f t="shared" si="0"/>
        <v>310</v>
      </c>
      <c r="I55" s="4" t="s">
        <v>1050</v>
      </c>
      <c r="J55" s="6">
        <v>42132</v>
      </c>
      <c r="K55" s="10" t="s">
        <v>1043</v>
      </c>
      <c r="L55">
        <f>IF(Table1[[#This Row],[Sales stage]]&lt;&gt;"Won",Table1[[#This Row],[Close Date/Expected Close Date]]-Table1[[#This Row],[Reporting Date]],"")</f>
        <v>123</v>
      </c>
      <c r="M55" s="2"/>
    </row>
    <row r="56" spans="1:13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4">
        <v>3980</v>
      </c>
      <c r="G56" s="8">
        <v>0.55000000000000004</v>
      </c>
      <c r="H56" s="4">
        <f t="shared" si="0"/>
        <v>2189</v>
      </c>
      <c r="I56" s="4" t="s">
        <v>1053</v>
      </c>
      <c r="J56" s="6">
        <v>42139</v>
      </c>
      <c r="K56" s="10" t="s">
        <v>1046</v>
      </c>
      <c r="L56">
        <f>IF(Table1[[#This Row],[Sales stage]]&lt;&gt;"Won",Table1[[#This Row],[Close Date/Expected Close Date]]-Table1[[#This Row],[Reporting Date]],"")</f>
        <v>130</v>
      </c>
      <c r="M56" s="2"/>
    </row>
    <row r="57" spans="1:13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4">
        <v>1940</v>
      </c>
      <c r="G57" s="8">
        <v>0.7</v>
      </c>
      <c r="H57" s="4">
        <f t="shared" si="0"/>
        <v>1358</v>
      </c>
      <c r="I57" s="4" t="s">
        <v>1051</v>
      </c>
      <c r="J57" s="6">
        <v>42172</v>
      </c>
      <c r="K57" s="10" t="s">
        <v>1043</v>
      </c>
      <c r="L57">
        <f>IF(Table1[[#This Row],[Sales stage]]&lt;&gt;"Won",Table1[[#This Row],[Close Date/Expected Close Date]]-Table1[[#This Row],[Reporting Date]],"")</f>
        <v>163</v>
      </c>
      <c r="M57" s="2"/>
    </row>
    <row r="58" spans="1:13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4">
        <v>3590</v>
      </c>
      <c r="G58" s="8">
        <v>0.55000000000000004</v>
      </c>
      <c r="H58" s="4">
        <f t="shared" si="0"/>
        <v>1974.5000000000002</v>
      </c>
      <c r="I58" s="4" t="s">
        <v>1050</v>
      </c>
      <c r="J58" s="6">
        <v>42172</v>
      </c>
      <c r="K58" s="10" t="s">
        <v>1046</v>
      </c>
      <c r="L58">
        <f>IF(Table1[[#This Row],[Sales stage]]&lt;&gt;"Won",Table1[[#This Row],[Close Date/Expected Close Date]]-Table1[[#This Row],[Reporting Date]],"")</f>
        <v>162</v>
      </c>
      <c r="M58" s="2"/>
    </row>
    <row r="59" spans="1:13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4">
        <v>4630</v>
      </c>
      <c r="G59" s="8">
        <v>0.65</v>
      </c>
      <c r="H59" s="4">
        <f t="shared" si="0"/>
        <v>3009.5</v>
      </c>
      <c r="I59" s="4" t="s">
        <v>1051</v>
      </c>
      <c r="J59" s="6">
        <v>42166</v>
      </c>
      <c r="K59" s="10" t="s">
        <v>1045</v>
      </c>
      <c r="L59">
        <f>IF(Table1[[#This Row],[Sales stage]]&lt;&gt;"Won",Table1[[#This Row],[Close Date/Expected Close Date]]-Table1[[#This Row],[Reporting Date]],"")</f>
        <v>156</v>
      </c>
      <c r="M59" s="2"/>
    </row>
    <row r="60" spans="1:13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4">
        <v>450</v>
      </c>
      <c r="G60" s="8">
        <v>0.75</v>
      </c>
      <c r="H60" s="4">
        <f t="shared" si="0"/>
        <v>337.5</v>
      </c>
      <c r="I60" s="4" t="s">
        <v>1053</v>
      </c>
      <c r="J60" s="6">
        <v>42106</v>
      </c>
      <c r="K60" s="10" t="s">
        <v>1046</v>
      </c>
      <c r="L60">
        <f>IF(Table1[[#This Row],[Sales stage]]&lt;&gt;"Won",Table1[[#This Row],[Close Date/Expected Close Date]]-Table1[[#This Row],[Reporting Date]],"")</f>
        <v>96</v>
      </c>
      <c r="M60" s="2"/>
    </row>
    <row r="61" spans="1:13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4">
        <v>4470</v>
      </c>
      <c r="G61" s="8">
        <v>0.75</v>
      </c>
      <c r="H61" s="4">
        <f t="shared" si="0"/>
        <v>3352.5</v>
      </c>
      <c r="I61" s="4" t="s">
        <v>1051</v>
      </c>
      <c r="J61" s="6">
        <v>42102</v>
      </c>
      <c r="K61" s="10" t="s">
        <v>1045</v>
      </c>
      <c r="L61">
        <f>IF(Table1[[#This Row],[Sales stage]]&lt;&gt;"Won",Table1[[#This Row],[Close Date/Expected Close Date]]-Table1[[#This Row],[Reporting Date]],"")</f>
        <v>92</v>
      </c>
      <c r="M61" s="2"/>
    </row>
    <row r="62" spans="1:13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4">
        <v>3620</v>
      </c>
      <c r="G62" s="8">
        <v>0.8</v>
      </c>
      <c r="H62" s="4">
        <f t="shared" si="0"/>
        <v>2896</v>
      </c>
      <c r="I62" s="4" t="s">
        <v>1051</v>
      </c>
      <c r="J62" s="6">
        <v>42107</v>
      </c>
      <c r="K62" s="10" t="s">
        <v>1043</v>
      </c>
      <c r="L62">
        <f>IF(Table1[[#This Row],[Sales stage]]&lt;&gt;"Won",Table1[[#This Row],[Close Date/Expected Close Date]]-Table1[[#This Row],[Reporting Date]],"")</f>
        <v>97</v>
      </c>
      <c r="M62" s="2"/>
    </row>
    <row r="63" spans="1:13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4">
        <v>750</v>
      </c>
      <c r="G63" s="8">
        <v>0.75</v>
      </c>
      <c r="H63" s="4">
        <f t="shared" si="0"/>
        <v>562.5</v>
      </c>
      <c r="I63" s="4" t="s">
        <v>1053</v>
      </c>
      <c r="J63" s="6">
        <v>42160</v>
      </c>
      <c r="K63" s="10" t="s">
        <v>1043</v>
      </c>
      <c r="L63">
        <f>IF(Table1[[#This Row],[Sales stage]]&lt;&gt;"Won",Table1[[#This Row],[Close Date/Expected Close Date]]-Table1[[#This Row],[Reporting Date]],"")</f>
        <v>150</v>
      </c>
      <c r="M63" s="2"/>
    </row>
    <row r="64" spans="1:13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4">
        <v>3530</v>
      </c>
      <c r="G64" s="8">
        <v>0.85</v>
      </c>
      <c r="H64" s="4">
        <f t="shared" si="0"/>
        <v>3000.5</v>
      </c>
      <c r="I64" s="4" t="s">
        <v>1053</v>
      </c>
      <c r="J64" s="6">
        <v>42119</v>
      </c>
      <c r="K64" s="10"/>
      <c r="L64">
        <f>IF(Table1[[#This Row],[Sales stage]]&lt;&gt;"Won",Table1[[#This Row],[Close Date/Expected Close Date]]-Table1[[#This Row],[Reporting Date]],"")</f>
        <v>109</v>
      </c>
      <c r="M64" s="2"/>
    </row>
    <row r="65" spans="1:13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4">
        <v>4380</v>
      </c>
      <c r="G65" s="8">
        <v>0.65</v>
      </c>
      <c r="H65" s="4">
        <f t="shared" si="0"/>
        <v>2847</v>
      </c>
      <c r="I65" s="4" t="s">
        <v>1051</v>
      </c>
      <c r="J65" s="6">
        <v>42066</v>
      </c>
      <c r="K65" s="10"/>
      <c r="L65" t="str">
        <f>IF(Table1[[#This Row],[Sales stage]]&lt;&gt;"Won",Table1[[#This Row],[Close Date/Expected Close Date]]-Table1[[#This Row],[Reporting Date]],"")</f>
        <v/>
      </c>
      <c r="M65" s="2"/>
    </row>
    <row r="66" spans="1:13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4">
        <v>3500</v>
      </c>
      <c r="G66" s="8">
        <v>0.55000000000000004</v>
      </c>
      <c r="H66" s="4">
        <f t="shared" si="0"/>
        <v>1925.0000000000002</v>
      </c>
      <c r="I66" s="4" t="s">
        <v>1050</v>
      </c>
      <c r="J66" s="6">
        <v>42110</v>
      </c>
      <c r="K66" s="10" t="s">
        <v>1043</v>
      </c>
      <c r="L66">
        <f>IF(Table1[[#This Row],[Sales stage]]&lt;&gt;"Won",Table1[[#This Row],[Close Date/Expected Close Date]]-Table1[[#This Row],[Reporting Date]],"")</f>
        <v>100</v>
      </c>
      <c r="M66" s="2"/>
    </row>
    <row r="67" spans="1:13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4">
        <v>2620</v>
      </c>
      <c r="G67" s="8">
        <v>0.7</v>
      </c>
      <c r="H67" s="4">
        <f t="shared" ref="H67:H130" si="1">F67*G67</f>
        <v>1833.9999999999998</v>
      </c>
      <c r="I67" s="4" t="s">
        <v>1050</v>
      </c>
      <c r="J67" s="6">
        <v>42139</v>
      </c>
      <c r="K67" s="10"/>
      <c r="L67">
        <f>IF(Table1[[#This Row],[Sales stage]]&lt;&gt;"Won",Table1[[#This Row],[Close Date/Expected Close Date]]-Table1[[#This Row],[Reporting Date]],"")</f>
        <v>128</v>
      </c>
      <c r="M67" s="2"/>
    </row>
    <row r="68" spans="1:13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4">
        <v>3140</v>
      </c>
      <c r="G68" s="8">
        <v>0.65</v>
      </c>
      <c r="H68" s="4">
        <f t="shared" si="1"/>
        <v>2041</v>
      </c>
      <c r="I68" s="4" t="s">
        <v>1051</v>
      </c>
      <c r="J68" s="6">
        <v>42153</v>
      </c>
      <c r="K68" s="10" t="s">
        <v>1043</v>
      </c>
      <c r="L68">
        <f>IF(Table1[[#This Row],[Sales stage]]&lt;&gt;"Won",Table1[[#This Row],[Close Date/Expected Close Date]]-Table1[[#This Row],[Reporting Date]],"")</f>
        <v>142</v>
      </c>
      <c r="M68" s="2"/>
    </row>
    <row r="69" spans="1:13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4">
        <v>130</v>
      </c>
      <c r="G69" s="8">
        <v>0.75</v>
      </c>
      <c r="H69" s="4">
        <f t="shared" si="1"/>
        <v>97.5</v>
      </c>
      <c r="I69" s="2" t="s">
        <v>1052</v>
      </c>
      <c r="J69" s="6">
        <v>42164</v>
      </c>
      <c r="K69" s="10" t="s">
        <v>1045</v>
      </c>
      <c r="L69">
        <f>IF(Table1[[#This Row],[Sales stage]]&lt;&gt;"Won",Table1[[#This Row],[Close Date/Expected Close Date]]-Table1[[#This Row],[Reporting Date]],"")</f>
        <v>153</v>
      </c>
      <c r="M69" s="2"/>
    </row>
    <row r="70" spans="1:13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4">
        <v>4680</v>
      </c>
      <c r="G70" s="8">
        <v>0.65</v>
      </c>
      <c r="H70" s="4">
        <f t="shared" si="1"/>
        <v>3042</v>
      </c>
      <c r="I70" s="4" t="s">
        <v>1053</v>
      </c>
      <c r="J70" s="6">
        <v>42097</v>
      </c>
      <c r="K70" s="10"/>
      <c r="L70">
        <f>IF(Table1[[#This Row],[Sales stage]]&lt;&gt;"Won",Table1[[#This Row],[Close Date/Expected Close Date]]-Table1[[#This Row],[Reporting Date]],"")</f>
        <v>86</v>
      </c>
      <c r="M70" s="2"/>
    </row>
    <row r="71" spans="1:13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4">
        <v>4660</v>
      </c>
      <c r="G71" s="8">
        <v>0.65</v>
      </c>
      <c r="H71" s="4">
        <f t="shared" si="1"/>
        <v>3029</v>
      </c>
      <c r="I71" s="4" t="s">
        <v>1053</v>
      </c>
      <c r="J71" s="6">
        <v>42157</v>
      </c>
      <c r="K71" s="10" t="s">
        <v>1043</v>
      </c>
      <c r="L71">
        <f>IF(Table1[[#This Row],[Sales stage]]&lt;&gt;"Won",Table1[[#This Row],[Close Date/Expected Close Date]]-Table1[[#This Row],[Reporting Date]],"")</f>
        <v>146</v>
      </c>
      <c r="M71" s="2"/>
    </row>
    <row r="72" spans="1:13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4">
        <v>4220</v>
      </c>
      <c r="G72" s="8">
        <v>0.7</v>
      </c>
      <c r="H72" s="4">
        <f t="shared" si="1"/>
        <v>2954</v>
      </c>
      <c r="I72" s="4" t="s">
        <v>1053</v>
      </c>
      <c r="J72" s="6">
        <v>42101</v>
      </c>
      <c r="K72" s="10" t="s">
        <v>1044</v>
      </c>
      <c r="L72">
        <f>IF(Table1[[#This Row],[Sales stage]]&lt;&gt;"Won",Table1[[#This Row],[Close Date/Expected Close Date]]-Table1[[#This Row],[Reporting Date]],"")</f>
        <v>90</v>
      </c>
      <c r="M72" s="2"/>
    </row>
    <row r="73" spans="1:13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4">
        <v>4300</v>
      </c>
      <c r="G73" s="8">
        <v>0.8</v>
      </c>
      <c r="H73" s="4">
        <f t="shared" si="1"/>
        <v>3440</v>
      </c>
      <c r="I73" s="4" t="s">
        <v>1050</v>
      </c>
      <c r="J73" s="6">
        <v>42135</v>
      </c>
      <c r="K73" s="10" t="s">
        <v>1046</v>
      </c>
      <c r="L73">
        <f>IF(Table1[[#This Row],[Sales stage]]&lt;&gt;"Won",Table1[[#This Row],[Close Date/Expected Close Date]]-Table1[[#This Row],[Reporting Date]],"")</f>
        <v>124</v>
      </c>
      <c r="M73" s="2"/>
    </row>
    <row r="74" spans="1:13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4">
        <v>2950</v>
      </c>
      <c r="G74" s="8">
        <v>0.7</v>
      </c>
      <c r="H74" s="4">
        <f t="shared" si="1"/>
        <v>2065</v>
      </c>
      <c r="I74" s="4" t="s">
        <v>1051</v>
      </c>
      <c r="J74" s="6">
        <v>42175</v>
      </c>
      <c r="K74" s="10" t="s">
        <v>1043</v>
      </c>
      <c r="L74">
        <f>IF(Table1[[#This Row],[Sales stage]]&lt;&gt;"Won",Table1[[#This Row],[Close Date/Expected Close Date]]-Table1[[#This Row],[Reporting Date]],"")</f>
        <v>163</v>
      </c>
      <c r="M74" s="2"/>
    </row>
    <row r="75" spans="1:13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4">
        <v>3880</v>
      </c>
      <c r="G75" s="8">
        <v>0.85</v>
      </c>
      <c r="H75" s="4">
        <f t="shared" si="1"/>
        <v>3298</v>
      </c>
      <c r="I75" s="4" t="s">
        <v>1053</v>
      </c>
      <c r="J75" s="6">
        <v>42115</v>
      </c>
      <c r="K75" s="10"/>
      <c r="L75" t="str">
        <f>IF(Table1[[#This Row],[Sales stage]]&lt;&gt;"Won",Table1[[#This Row],[Close Date/Expected Close Date]]-Table1[[#This Row],[Reporting Date]],"")</f>
        <v/>
      </c>
      <c r="M75" s="2"/>
    </row>
    <row r="76" spans="1:13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4">
        <v>1350</v>
      </c>
      <c r="G76" s="8">
        <v>0.55000000000000004</v>
      </c>
      <c r="H76" s="4">
        <f t="shared" si="1"/>
        <v>742.50000000000011</v>
      </c>
      <c r="I76" s="4" t="s">
        <v>1051</v>
      </c>
      <c r="J76" s="6">
        <v>42155</v>
      </c>
      <c r="K76" s="10" t="s">
        <v>1044</v>
      </c>
      <c r="L76">
        <f>IF(Table1[[#This Row],[Sales stage]]&lt;&gt;"Won",Table1[[#This Row],[Close Date/Expected Close Date]]-Table1[[#This Row],[Reporting Date]],"")</f>
        <v>143</v>
      </c>
      <c r="M76" s="2"/>
    </row>
    <row r="77" spans="1:13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4">
        <v>2260</v>
      </c>
      <c r="G77" s="8">
        <v>0.85</v>
      </c>
      <c r="H77" s="4">
        <f t="shared" si="1"/>
        <v>1921</v>
      </c>
      <c r="I77" s="4" t="s">
        <v>1051</v>
      </c>
      <c r="J77" s="6">
        <v>42160</v>
      </c>
      <c r="K77" s="10"/>
      <c r="L77">
        <f>IF(Table1[[#This Row],[Sales stage]]&lt;&gt;"Won",Table1[[#This Row],[Close Date/Expected Close Date]]-Table1[[#This Row],[Reporting Date]],"")</f>
        <v>148</v>
      </c>
      <c r="M77" s="2"/>
    </row>
    <row r="78" spans="1:13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4">
        <v>3560</v>
      </c>
      <c r="G78" s="8">
        <v>0.55000000000000004</v>
      </c>
      <c r="H78" s="4">
        <f t="shared" si="1"/>
        <v>1958.0000000000002</v>
      </c>
      <c r="I78" s="4" t="s">
        <v>1053</v>
      </c>
      <c r="J78" s="6">
        <v>42105</v>
      </c>
      <c r="K78" s="10" t="s">
        <v>1044</v>
      </c>
      <c r="L78">
        <f>IF(Table1[[#This Row],[Sales stage]]&lt;&gt;"Won",Table1[[#This Row],[Close Date/Expected Close Date]]-Table1[[#This Row],[Reporting Date]],"")</f>
        <v>93</v>
      </c>
      <c r="M78" s="2"/>
    </row>
    <row r="79" spans="1:13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4">
        <v>1150</v>
      </c>
      <c r="G79" s="8">
        <v>0.85</v>
      </c>
      <c r="H79" s="4">
        <f t="shared" si="1"/>
        <v>977.5</v>
      </c>
      <c r="I79" s="4" t="s">
        <v>1051</v>
      </c>
      <c r="J79" s="6">
        <v>42113</v>
      </c>
      <c r="K79" s="10" t="s">
        <v>1044</v>
      </c>
      <c r="L79">
        <f>IF(Table1[[#This Row],[Sales stage]]&lt;&gt;"Won",Table1[[#This Row],[Close Date/Expected Close Date]]-Table1[[#This Row],[Reporting Date]],"")</f>
        <v>101</v>
      </c>
      <c r="M79" s="2"/>
    </row>
    <row r="80" spans="1:13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4">
        <v>3630</v>
      </c>
      <c r="G80" s="8">
        <v>0.6</v>
      </c>
      <c r="H80" s="4">
        <f t="shared" si="1"/>
        <v>2178</v>
      </c>
      <c r="I80" s="4" t="s">
        <v>1051</v>
      </c>
      <c r="J80" s="6">
        <v>42111</v>
      </c>
      <c r="K80" s="10"/>
      <c r="L80">
        <f>IF(Table1[[#This Row],[Sales stage]]&lt;&gt;"Won",Table1[[#This Row],[Close Date/Expected Close Date]]-Table1[[#This Row],[Reporting Date]],"")</f>
        <v>99</v>
      </c>
      <c r="M80" s="2"/>
    </row>
    <row r="81" spans="1:13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4">
        <v>2490</v>
      </c>
      <c r="G81" s="8">
        <v>0.8</v>
      </c>
      <c r="H81" s="4">
        <f t="shared" si="1"/>
        <v>1992</v>
      </c>
      <c r="I81" s="4" t="s">
        <v>1053</v>
      </c>
      <c r="J81" s="6">
        <v>42178</v>
      </c>
      <c r="K81" s="10" t="s">
        <v>1046</v>
      </c>
      <c r="L81">
        <f>IF(Table1[[#This Row],[Sales stage]]&lt;&gt;"Won",Table1[[#This Row],[Close Date/Expected Close Date]]-Table1[[#This Row],[Reporting Date]],"")</f>
        <v>166</v>
      </c>
      <c r="M81" s="2"/>
    </row>
    <row r="82" spans="1:13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4">
        <v>2850</v>
      </c>
      <c r="G82" s="8">
        <v>0.55000000000000004</v>
      </c>
      <c r="H82" s="4">
        <f t="shared" si="1"/>
        <v>1567.5000000000002</v>
      </c>
      <c r="I82" s="4" t="s">
        <v>1053</v>
      </c>
      <c r="J82" s="6">
        <v>42129</v>
      </c>
      <c r="K82" s="10"/>
      <c r="L82">
        <f>IF(Table1[[#This Row],[Sales stage]]&lt;&gt;"Won",Table1[[#This Row],[Close Date/Expected Close Date]]-Table1[[#This Row],[Reporting Date]],"")</f>
        <v>117</v>
      </c>
      <c r="M82" s="2"/>
    </row>
    <row r="83" spans="1:13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4">
        <v>4780</v>
      </c>
      <c r="G83" s="8">
        <v>0.85</v>
      </c>
      <c r="H83" s="4">
        <f t="shared" si="1"/>
        <v>4063</v>
      </c>
      <c r="I83" s="4" t="s">
        <v>1053</v>
      </c>
      <c r="J83" s="6">
        <v>42145</v>
      </c>
      <c r="K83" s="10" t="s">
        <v>1043</v>
      </c>
      <c r="L83">
        <f>IF(Table1[[#This Row],[Sales stage]]&lt;&gt;"Won",Table1[[#This Row],[Close Date/Expected Close Date]]-Table1[[#This Row],[Reporting Date]],"")</f>
        <v>133</v>
      </c>
      <c r="M83" s="2"/>
    </row>
    <row r="84" spans="1:13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4">
        <v>4320</v>
      </c>
      <c r="G84" s="8">
        <v>0.6</v>
      </c>
      <c r="H84" s="4">
        <f t="shared" si="1"/>
        <v>2592</v>
      </c>
      <c r="I84" s="4" t="s">
        <v>1053</v>
      </c>
      <c r="J84" s="6">
        <v>42132</v>
      </c>
      <c r="K84" s="10" t="s">
        <v>1046</v>
      </c>
      <c r="L84">
        <f>IF(Table1[[#This Row],[Sales stage]]&lt;&gt;"Won",Table1[[#This Row],[Close Date/Expected Close Date]]-Table1[[#This Row],[Reporting Date]],"")</f>
        <v>119</v>
      </c>
      <c r="M84" s="2"/>
    </row>
    <row r="85" spans="1:13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4">
        <v>390</v>
      </c>
      <c r="G85" s="8">
        <v>0.55000000000000004</v>
      </c>
      <c r="H85" s="4">
        <f t="shared" si="1"/>
        <v>214.50000000000003</v>
      </c>
      <c r="I85" s="2" t="s">
        <v>1052</v>
      </c>
      <c r="J85" s="6">
        <v>42141</v>
      </c>
      <c r="K85" s="10"/>
      <c r="L85">
        <f>IF(Table1[[#This Row],[Sales stage]]&lt;&gt;"Won",Table1[[#This Row],[Close Date/Expected Close Date]]-Table1[[#This Row],[Reporting Date]],"")</f>
        <v>128</v>
      </c>
      <c r="M85" s="2"/>
    </row>
    <row r="86" spans="1:13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4">
        <v>4770</v>
      </c>
      <c r="G86" s="8">
        <v>0.55000000000000004</v>
      </c>
      <c r="H86" s="4">
        <f t="shared" si="1"/>
        <v>2623.5</v>
      </c>
      <c r="I86" s="4" t="s">
        <v>1051</v>
      </c>
      <c r="J86" s="6">
        <v>42128</v>
      </c>
      <c r="K86" s="10"/>
      <c r="L86">
        <f>IF(Table1[[#This Row],[Sales stage]]&lt;&gt;"Won",Table1[[#This Row],[Close Date/Expected Close Date]]-Table1[[#This Row],[Reporting Date]],"")</f>
        <v>115</v>
      </c>
      <c r="M86" s="2"/>
    </row>
    <row r="87" spans="1:13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4">
        <v>4470</v>
      </c>
      <c r="G87" s="8">
        <v>0.7</v>
      </c>
      <c r="H87" s="4">
        <f t="shared" si="1"/>
        <v>3129</v>
      </c>
      <c r="I87" s="4" t="s">
        <v>1051</v>
      </c>
      <c r="J87" s="6">
        <v>42170</v>
      </c>
      <c r="K87" s="10" t="s">
        <v>1044</v>
      </c>
      <c r="L87">
        <f>IF(Table1[[#This Row],[Sales stage]]&lt;&gt;"Won",Table1[[#This Row],[Close Date/Expected Close Date]]-Table1[[#This Row],[Reporting Date]],"")</f>
        <v>157</v>
      </c>
      <c r="M87" s="2"/>
    </row>
    <row r="88" spans="1:13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4">
        <v>620</v>
      </c>
      <c r="G88" s="8">
        <v>0.55000000000000004</v>
      </c>
      <c r="H88" s="4">
        <f t="shared" si="1"/>
        <v>341</v>
      </c>
      <c r="I88" s="4" t="s">
        <v>1051</v>
      </c>
      <c r="J88" s="6">
        <v>42165</v>
      </c>
      <c r="K88" s="10" t="s">
        <v>1044</v>
      </c>
      <c r="L88">
        <f>IF(Table1[[#This Row],[Sales stage]]&lt;&gt;"Won",Table1[[#This Row],[Close Date/Expected Close Date]]-Table1[[#This Row],[Reporting Date]],"")</f>
        <v>152</v>
      </c>
      <c r="M88" s="2"/>
    </row>
    <row r="89" spans="1:13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4">
        <v>2320</v>
      </c>
      <c r="G89" s="8">
        <v>0.8</v>
      </c>
      <c r="H89" s="4">
        <f t="shared" si="1"/>
        <v>1856</v>
      </c>
      <c r="I89" s="4" t="s">
        <v>1050</v>
      </c>
      <c r="J89" s="6">
        <v>42146</v>
      </c>
      <c r="K89" s="10" t="s">
        <v>1045</v>
      </c>
      <c r="L89">
        <f>IF(Table1[[#This Row],[Sales stage]]&lt;&gt;"Won",Table1[[#This Row],[Close Date/Expected Close Date]]-Table1[[#This Row],[Reporting Date]],"")</f>
        <v>133</v>
      </c>
      <c r="M89" s="2"/>
    </row>
    <row r="90" spans="1:13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4">
        <v>3180</v>
      </c>
      <c r="G90" s="8">
        <v>0.55000000000000004</v>
      </c>
      <c r="H90" s="4">
        <f t="shared" si="1"/>
        <v>1749.0000000000002</v>
      </c>
      <c r="I90" s="4" t="s">
        <v>1051</v>
      </c>
      <c r="J90" s="6">
        <v>42171</v>
      </c>
      <c r="K90" s="10" t="s">
        <v>1044</v>
      </c>
      <c r="L90">
        <f>IF(Table1[[#This Row],[Sales stage]]&lt;&gt;"Won",Table1[[#This Row],[Close Date/Expected Close Date]]-Table1[[#This Row],[Reporting Date]],"")</f>
        <v>158</v>
      </c>
      <c r="M90" s="2"/>
    </row>
    <row r="91" spans="1:13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4">
        <v>2190</v>
      </c>
      <c r="G91" s="8">
        <v>0.65</v>
      </c>
      <c r="H91" s="4">
        <f t="shared" si="1"/>
        <v>1423.5</v>
      </c>
      <c r="I91" s="4" t="s">
        <v>1053</v>
      </c>
      <c r="J91" s="6">
        <v>42119</v>
      </c>
      <c r="K91" s="10" t="s">
        <v>1045</v>
      </c>
      <c r="L91">
        <f>IF(Table1[[#This Row],[Sales stage]]&lt;&gt;"Won",Table1[[#This Row],[Close Date/Expected Close Date]]-Table1[[#This Row],[Reporting Date]],"")</f>
        <v>106</v>
      </c>
      <c r="M91" s="2"/>
    </row>
    <row r="92" spans="1:13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4">
        <v>4010</v>
      </c>
      <c r="G92" s="8">
        <v>0.65</v>
      </c>
      <c r="H92" s="4">
        <f t="shared" si="1"/>
        <v>2606.5</v>
      </c>
      <c r="I92" s="4" t="s">
        <v>1053</v>
      </c>
      <c r="J92" s="6">
        <v>42154</v>
      </c>
      <c r="K92" s="10" t="s">
        <v>1046</v>
      </c>
      <c r="L92">
        <f>IF(Table1[[#This Row],[Sales stage]]&lt;&gt;"Won",Table1[[#This Row],[Close Date/Expected Close Date]]-Table1[[#This Row],[Reporting Date]],"")</f>
        <v>141</v>
      </c>
      <c r="M92" s="2"/>
    </row>
    <row r="93" spans="1:13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4">
        <v>4160</v>
      </c>
      <c r="G93" s="8">
        <v>0.75</v>
      </c>
      <c r="H93" s="4">
        <f t="shared" si="1"/>
        <v>3120</v>
      </c>
      <c r="I93" s="4" t="s">
        <v>1053</v>
      </c>
      <c r="J93" s="6">
        <v>42166</v>
      </c>
      <c r="K93" s="10" t="s">
        <v>1045</v>
      </c>
      <c r="L93">
        <f>IF(Table1[[#This Row],[Sales stage]]&lt;&gt;"Won",Table1[[#This Row],[Close Date/Expected Close Date]]-Table1[[#This Row],[Reporting Date]],"")</f>
        <v>153</v>
      </c>
      <c r="M93" s="2"/>
    </row>
    <row r="94" spans="1:13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4">
        <v>580</v>
      </c>
      <c r="G94" s="8">
        <v>0.8</v>
      </c>
      <c r="H94" s="4">
        <f t="shared" si="1"/>
        <v>464</v>
      </c>
      <c r="I94" s="4" t="s">
        <v>1050</v>
      </c>
      <c r="J94" s="6">
        <v>42136</v>
      </c>
      <c r="K94" s="10" t="s">
        <v>1043</v>
      </c>
      <c r="L94">
        <f>IF(Table1[[#This Row],[Sales stage]]&lt;&gt;"Won",Table1[[#This Row],[Close Date/Expected Close Date]]-Table1[[#This Row],[Reporting Date]],"")</f>
        <v>123</v>
      </c>
      <c r="M94" s="2"/>
    </row>
    <row r="95" spans="1:13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4">
        <v>3380</v>
      </c>
      <c r="G95" s="8">
        <v>0.75</v>
      </c>
      <c r="H95" s="4">
        <f t="shared" si="1"/>
        <v>2535</v>
      </c>
      <c r="I95" s="4" t="s">
        <v>1053</v>
      </c>
      <c r="J95" s="6">
        <v>42066</v>
      </c>
      <c r="K95" s="10"/>
      <c r="L95" t="str">
        <f>IF(Table1[[#This Row],[Sales stage]]&lt;&gt;"Won",Table1[[#This Row],[Close Date/Expected Close Date]]-Table1[[#This Row],[Reporting Date]],"")</f>
        <v/>
      </c>
      <c r="M95" s="2"/>
    </row>
    <row r="96" spans="1:13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4">
        <v>3010</v>
      </c>
      <c r="G96" s="8">
        <v>0.75</v>
      </c>
      <c r="H96" s="4">
        <f t="shared" si="1"/>
        <v>2257.5</v>
      </c>
      <c r="I96" s="4" t="s">
        <v>1050</v>
      </c>
      <c r="J96" s="6">
        <v>42157</v>
      </c>
      <c r="K96" s="10" t="s">
        <v>1045</v>
      </c>
      <c r="L96">
        <f>IF(Table1[[#This Row],[Sales stage]]&lt;&gt;"Won",Table1[[#This Row],[Close Date/Expected Close Date]]-Table1[[#This Row],[Reporting Date]],"")</f>
        <v>144</v>
      </c>
      <c r="M96" s="2"/>
    </row>
    <row r="97" spans="1:13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4">
        <v>470</v>
      </c>
      <c r="G97" s="8">
        <v>0.7</v>
      </c>
      <c r="H97" s="4">
        <f t="shared" si="1"/>
        <v>329</v>
      </c>
      <c r="I97" s="4" t="s">
        <v>1051</v>
      </c>
      <c r="J97" s="6">
        <v>42096</v>
      </c>
      <c r="K97" s="10" t="s">
        <v>1044</v>
      </c>
      <c r="L97">
        <f>IF(Table1[[#This Row],[Sales stage]]&lt;&gt;"Won",Table1[[#This Row],[Close Date/Expected Close Date]]-Table1[[#This Row],[Reporting Date]],"")</f>
        <v>82</v>
      </c>
      <c r="M97" s="2"/>
    </row>
    <row r="98" spans="1:13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4">
        <v>4460</v>
      </c>
      <c r="G98" s="8">
        <v>0.55000000000000004</v>
      </c>
      <c r="H98" s="4">
        <f t="shared" si="1"/>
        <v>2453</v>
      </c>
      <c r="I98" s="4" t="s">
        <v>1051</v>
      </c>
      <c r="J98" s="6">
        <v>42033</v>
      </c>
      <c r="K98" s="10"/>
      <c r="L98" t="str">
        <f>IF(Table1[[#This Row],[Sales stage]]&lt;&gt;"Won",Table1[[#This Row],[Close Date/Expected Close Date]]-Table1[[#This Row],[Reporting Date]],"")</f>
        <v/>
      </c>
      <c r="M98" s="2"/>
    </row>
    <row r="99" spans="1:13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4">
        <v>3320</v>
      </c>
      <c r="G99" s="8">
        <v>0.55000000000000004</v>
      </c>
      <c r="H99" s="4">
        <f t="shared" si="1"/>
        <v>1826.0000000000002</v>
      </c>
      <c r="I99" s="4" t="s">
        <v>1053</v>
      </c>
      <c r="J99" s="6">
        <v>42133</v>
      </c>
      <c r="K99" s="10" t="s">
        <v>1044</v>
      </c>
      <c r="L99">
        <f>IF(Table1[[#This Row],[Sales stage]]&lt;&gt;"Won",Table1[[#This Row],[Close Date/Expected Close Date]]-Table1[[#This Row],[Reporting Date]],"")</f>
        <v>119</v>
      </c>
      <c r="M99" s="2"/>
    </row>
    <row r="100" spans="1:13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4">
        <v>2800</v>
      </c>
      <c r="G100" s="8">
        <v>0.7</v>
      </c>
      <c r="H100" s="4">
        <f t="shared" si="1"/>
        <v>1959.9999999999998</v>
      </c>
      <c r="I100" s="4" t="s">
        <v>1053</v>
      </c>
      <c r="J100" s="6">
        <v>42172</v>
      </c>
      <c r="K100" s="10" t="s">
        <v>1043</v>
      </c>
      <c r="L100">
        <f>IF(Table1[[#This Row],[Sales stage]]&lt;&gt;"Won",Table1[[#This Row],[Close Date/Expected Close Date]]-Table1[[#This Row],[Reporting Date]],"")</f>
        <v>158</v>
      </c>
      <c r="M100" s="2"/>
    </row>
    <row r="101" spans="1:13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4">
        <v>1270</v>
      </c>
      <c r="G101" s="8">
        <v>0.55000000000000004</v>
      </c>
      <c r="H101" s="4">
        <f t="shared" si="1"/>
        <v>698.5</v>
      </c>
      <c r="I101" s="4" t="s">
        <v>1053</v>
      </c>
      <c r="J101" s="6">
        <v>42138</v>
      </c>
      <c r="K101" s="10"/>
      <c r="L101">
        <f>IF(Table1[[#This Row],[Sales stage]]&lt;&gt;"Won",Table1[[#This Row],[Close Date/Expected Close Date]]-Table1[[#This Row],[Reporting Date]],"")</f>
        <v>124</v>
      </c>
      <c r="M101" s="2"/>
    </row>
    <row r="102" spans="1:13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4">
        <v>1390</v>
      </c>
      <c r="G102" s="8">
        <v>0.75</v>
      </c>
      <c r="H102" s="4">
        <f t="shared" si="1"/>
        <v>1042.5</v>
      </c>
      <c r="I102" s="4" t="s">
        <v>1051</v>
      </c>
      <c r="J102" s="6">
        <v>42184</v>
      </c>
      <c r="K102" s="10"/>
      <c r="L102">
        <f>IF(Table1[[#This Row],[Sales stage]]&lt;&gt;"Won",Table1[[#This Row],[Close Date/Expected Close Date]]-Table1[[#This Row],[Reporting Date]],"")</f>
        <v>170</v>
      </c>
      <c r="M102" s="2"/>
    </row>
    <row r="103" spans="1:13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4">
        <v>2420</v>
      </c>
      <c r="G103" s="8">
        <v>0.7</v>
      </c>
      <c r="H103" s="4">
        <f t="shared" si="1"/>
        <v>1694</v>
      </c>
      <c r="I103" s="4" t="s">
        <v>1050</v>
      </c>
      <c r="J103" s="6">
        <v>42126</v>
      </c>
      <c r="K103" s="10" t="s">
        <v>1043</v>
      </c>
      <c r="L103">
        <f>IF(Table1[[#This Row],[Sales stage]]&lt;&gt;"Won",Table1[[#This Row],[Close Date/Expected Close Date]]-Table1[[#This Row],[Reporting Date]],"")</f>
        <v>112</v>
      </c>
      <c r="M103" s="2"/>
    </row>
    <row r="104" spans="1:13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4">
        <v>4330</v>
      </c>
      <c r="G104" s="8">
        <v>0.7</v>
      </c>
      <c r="H104" s="4">
        <f t="shared" si="1"/>
        <v>3031</v>
      </c>
      <c r="I104" s="4" t="s">
        <v>1051</v>
      </c>
      <c r="J104" s="6">
        <v>42105</v>
      </c>
      <c r="K104" s="10" t="s">
        <v>1043</v>
      </c>
      <c r="L104">
        <f>IF(Table1[[#This Row],[Sales stage]]&lt;&gt;"Won",Table1[[#This Row],[Close Date/Expected Close Date]]-Table1[[#This Row],[Reporting Date]],"")</f>
        <v>91</v>
      </c>
      <c r="M104" s="2"/>
    </row>
    <row r="105" spans="1:13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4">
        <v>740</v>
      </c>
      <c r="G105" s="8">
        <v>0.65</v>
      </c>
      <c r="H105" s="4">
        <f t="shared" si="1"/>
        <v>481</v>
      </c>
      <c r="I105" s="4" t="s">
        <v>1051</v>
      </c>
      <c r="J105" s="6">
        <v>42147</v>
      </c>
      <c r="K105" s="10" t="s">
        <v>1046</v>
      </c>
      <c r="L105">
        <f>IF(Table1[[#This Row],[Sales stage]]&lt;&gt;"Won",Table1[[#This Row],[Close Date/Expected Close Date]]-Table1[[#This Row],[Reporting Date]],"")</f>
        <v>133</v>
      </c>
      <c r="M105" s="2"/>
    </row>
    <row r="106" spans="1:13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4">
        <v>1040</v>
      </c>
      <c r="G106" s="8">
        <v>0.75</v>
      </c>
      <c r="H106" s="4">
        <f t="shared" si="1"/>
        <v>780</v>
      </c>
      <c r="I106" s="4" t="s">
        <v>1051</v>
      </c>
      <c r="J106" s="6">
        <v>42172</v>
      </c>
      <c r="K106" s="10" t="s">
        <v>1043</v>
      </c>
      <c r="L106">
        <f>IF(Table1[[#This Row],[Sales stage]]&lt;&gt;"Won",Table1[[#This Row],[Close Date/Expected Close Date]]-Table1[[#This Row],[Reporting Date]],"")</f>
        <v>158</v>
      </c>
      <c r="M106" s="2"/>
    </row>
    <row r="107" spans="1:13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4">
        <v>1440</v>
      </c>
      <c r="G107" s="8">
        <v>0.55000000000000004</v>
      </c>
      <c r="H107" s="4">
        <f t="shared" si="1"/>
        <v>792.00000000000011</v>
      </c>
      <c r="I107" s="4" t="s">
        <v>1051</v>
      </c>
      <c r="J107" s="6">
        <v>42101</v>
      </c>
      <c r="K107" s="10" t="s">
        <v>1044</v>
      </c>
      <c r="L107">
        <f>IF(Table1[[#This Row],[Sales stage]]&lt;&gt;"Won",Table1[[#This Row],[Close Date/Expected Close Date]]-Table1[[#This Row],[Reporting Date]],"")</f>
        <v>87</v>
      </c>
      <c r="M107" s="2"/>
    </row>
    <row r="108" spans="1:13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4">
        <v>1950</v>
      </c>
      <c r="G108" s="8">
        <v>0.85</v>
      </c>
      <c r="H108" s="4">
        <f t="shared" si="1"/>
        <v>1657.5</v>
      </c>
      <c r="I108" s="4" t="s">
        <v>1051</v>
      </c>
      <c r="J108" s="6">
        <v>42148</v>
      </c>
      <c r="K108" s="10"/>
      <c r="L108">
        <f>IF(Table1[[#This Row],[Sales stage]]&lt;&gt;"Won",Table1[[#This Row],[Close Date/Expected Close Date]]-Table1[[#This Row],[Reporting Date]],"")</f>
        <v>134</v>
      </c>
      <c r="M108" s="2"/>
    </row>
    <row r="109" spans="1:13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4">
        <v>4670</v>
      </c>
      <c r="G109" s="8">
        <v>0.85</v>
      </c>
      <c r="H109" s="4">
        <f t="shared" si="1"/>
        <v>3969.5</v>
      </c>
      <c r="I109" s="4" t="s">
        <v>1050</v>
      </c>
      <c r="J109" s="6">
        <v>42119</v>
      </c>
      <c r="K109" s="10" t="s">
        <v>1044</v>
      </c>
      <c r="L109">
        <f>IF(Table1[[#This Row],[Sales stage]]&lt;&gt;"Won",Table1[[#This Row],[Close Date/Expected Close Date]]-Table1[[#This Row],[Reporting Date]],"")</f>
        <v>105</v>
      </c>
      <c r="M109" s="2"/>
    </row>
    <row r="110" spans="1:13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4">
        <v>1020</v>
      </c>
      <c r="G110" s="8">
        <v>0.85</v>
      </c>
      <c r="H110" s="4">
        <f t="shared" si="1"/>
        <v>867</v>
      </c>
      <c r="I110" s="4" t="s">
        <v>1053</v>
      </c>
      <c r="J110" s="6">
        <v>42118</v>
      </c>
      <c r="K110" s="10" t="s">
        <v>1045</v>
      </c>
      <c r="L110">
        <f>IF(Table1[[#This Row],[Sales stage]]&lt;&gt;"Won",Table1[[#This Row],[Close Date/Expected Close Date]]-Table1[[#This Row],[Reporting Date]],"")</f>
        <v>103</v>
      </c>
      <c r="M110" s="2"/>
    </row>
    <row r="111" spans="1:13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4">
        <v>490</v>
      </c>
      <c r="G111" s="8">
        <v>0.6</v>
      </c>
      <c r="H111" s="4">
        <f t="shared" si="1"/>
        <v>294</v>
      </c>
      <c r="I111" s="4" t="s">
        <v>1051</v>
      </c>
      <c r="J111" s="6">
        <v>42167</v>
      </c>
      <c r="K111" s="10" t="s">
        <v>1043</v>
      </c>
      <c r="L111">
        <f>IF(Table1[[#This Row],[Sales stage]]&lt;&gt;"Won",Table1[[#This Row],[Close Date/Expected Close Date]]-Table1[[#This Row],[Reporting Date]],"")</f>
        <v>152</v>
      </c>
      <c r="M111" s="2"/>
    </row>
    <row r="112" spans="1:13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4">
        <v>4480</v>
      </c>
      <c r="G112" s="8">
        <v>0.8</v>
      </c>
      <c r="H112" s="4">
        <f t="shared" si="1"/>
        <v>3584</v>
      </c>
      <c r="I112" s="4" t="s">
        <v>1051</v>
      </c>
      <c r="J112" s="6">
        <v>42096</v>
      </c>
      <c r="K112" s="10" t="s">
        <v>1046</v>
      </c>
      <c r="L112">
        <f>IF(Table1[[#This Row],[Sales stage]]&lt;&gt;"Won",Table1[[#This Row],[Close Date/Expected Close Date]]-Table1[[#This Row],[Reporting Date]],"")</f>
        <v>81</v>
      </c>
      <c r="M112" s="2"/>
    </row>
    <row r="113" spans="1:13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4">
        <v>3220</v>
      </c>
      <c r="G113" s="8">
        <v>0.6</v>
      </c>
      <c r="H113" s="4">
        <f t="shared" si="1"/>
        <v>1932</v>
      </c>
      <c r="I113" s="4" t="s">
        <v>1053</v>
      </c>
      <c r="J113" s="6">
        <v>42112</v>
      </c>
      <c r="K113" s="10" t="s">
        <v>1043</v>
      </c>
      <c r="L113">
        <f>IF(Table1[[#This Row],[Sales stage]]&lt;&gt;"Won",Table1[[#This Row],[Close Date/Expected Close Date]]-Table1[[#This Row],[Reporting Date]],"")</f>
        <v>97</v>
      </c>
      <c r="M113" s="2"/>
    </row>
    <row r="114" spans="1:13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4">
        <v>780</v>
      </c>
      <c r="G114" s="8">
        <v>0.7</v>
      </c>
      <c r="H114" s="4">
        <f t="shared" si="1"/>
        <v>546</v>
      </c>
      <c r="I114" s="4" t="s">
        <v>1051</v>
      </c>
      <c r="J114" s="6">
        <v>42142</v>
      </c>
      <c r="K114" s="10" t="s">
        <v>1046</v>
      </c>
      <c r="L114">
        <f>IF(Table1[[#This Row],[Sales stage]]&lt;&gt;"Won",Table1[[#This Row],[Close Date/Expected Close Date]]-Table1[[#This Row],[Reporting Date]],"")</f>
        <v>127</v>
      </c>
      <c r="M114" s="2"/>
    </row>
    <row r="115" spans="1:13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4">
        <v>1890</v>
      </c>
      <c r="G115" s="8">
        <v>0.65</v>
      </c>
      <c r="H115" s="4">
        <f t="shared" si="1"/>
        <v>1228.5</v>
      </c>
      <c r="I115" s="4" t="s">
        <v>1051</v>
      </c>
      <c r="J115" s="6">
        <v>42175</v>
      </c>
      <c r="K115" s="10" t="s">
        <v>1046</v>
      </c>
      <c r="L115">
        <f>IF(Table1[[#This Row],[Sales stage]]&lt;&gt;"Won",Table1[[#This Row],[Close Date/Expected Close Date]]-Table1[[#This Row],[Reporting Date]],"")</f>
        <v>160</v>
      </c>
      <c r="M115" s="2"/>
    </row>
    <row r="116" spans="1:13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4">
        <v>3030</v>
      </c>
      <c r="G116" s="8">
        <v>0.7</v>
      </c>
      <c r="H116" s="4">
        <f t="shared" si="1"/>
        <v>2121</v>
      </c>
      <c r="I116" s="4" t="s">
        <v>1053</v>
      </c>
      <c r="J116" s="6">
        <v>42144</v>
      </c>
      <c r="K116" s="10" t="s">
        <v>1045</v>
      </c>
      <c r="L116">
        <f>IF(Table1[[#This Row],[Sales stage]]&lt;&gt;"Won",Table1[[#This Row],[Close Date/Expected Close Date]]-Table1[[#This Row],[Reporting Date]],"")</f>
        <v>129</v>
      </c>
      <c r="M116" s="2"/>
    </row>
    <row r="117" spans="1:13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4">
        <v>3980</v>
      </c>
      <c r="G117" s="8">
        <v>0.55000000000000004</v>
      </c>
      <c r="H117" s="4">
        <f t="shared" si="1"/>
        <v>2189</v>
      </c>
      <c r="I117" s="4" t="s">
        <v>1051</v>
      </c>
      <c r="J117" s="6">
        <v>42159</v>
      </c>
      <c r="K117" s="10" t="s">
        <v>1046</v>
      </c>
      <c r="L117">
        <f>IF(Table1[[#This Row],[Sales stage]]&lt;&gt;"Won",Table1[[#This Row],[Close Date/Expected Close Date]]-Table1[[#This Row],[Reporting Date]],"")</f>
        <v>144</v>
      </c>
      <c r="M117" s="2"/>
    </row>
    <row r="118" spans="1:13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4">
        <v>800</v>
      </c>
      <c r="G118" s="8">
        <v>0.6</v>
      </c>
      <c r="H118" s="4">
        <f t="shared" si="1"/>
        <v>480</v>
      </c>
      <c r="I118" s="4" t="s">
        <v>1053</v>
      </c>
      <c r="J118" s="6">
        <v>42155</v>
      </c>
      <c r="K118" s="10" t="s">
        <v>1043</v>
      </c>
      <c r="L118">
        <f>IF(Table1[[#This Row],[Sales stage]]&lt;&gt;"Won",Table1[[#This Row],[Close Date/Expected Close Date]]-Table1[[#This Row],[Reporting Date]],"")</f>
        <v>140</v>
      </c>
      <c r="M118" s="2"/>
    </row>
    <row r="119" spans="1:13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4">
        <v>1660</v>
      </c>
      <c r="G119" s="8">
        <v>0.8</v>
      </c>
      <c r="H119" s="4">
        <f t="shared" si="1"/>
        <v>1328</v>
      </c>
      <c r="I119" s="4" t="s">
        <v>1051</v>
      </c>
      <c r="J119" s="6">
        <v>42099</v>
      </c>
      <c r="K119" s="10" t="s">
        <v>1046</v>
      </c>
      <c r="L119">
        <f>IF(Table1[[#This Row],[Sales stage]]&lt;&gt;"Won",Table1[[#This Row],[Close Date/Expected Close Date]]-Table1[[#This Row],[Reporting Date]],"")</f>
        <v>84</v>
      </c>
      <c r="M119" s="2"/>
    </row>
    <row r="120" spans="1:13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4">
        <v>2930</v>
      </c>
      <c r="G120" s="8">
        <v>0.75</v>
      </c>
      <c r="H120" s="4">
        <f t="shared" si="1"/>
        <v>2197.5</v>
      </c>
      <c r="I120" s="4" t="s">
        <v>1051</v>
      </c>
      <c r="J120" s="6">
        <v>42133</v>
      </c>
      <c r="K120" s="10" t="s">
        <v>1044</v>
      </c>
      <c r="L120">
        <f>IF(Table1[[#This Row],[Sales stage]]&lt;&gt;"Won",Table1[[#This Row],[Close Date/Expected Close Date]]-Table1[[#This Row],[Reporting Date]],"")</f>
        <v>118</v>
      </c>
      <c r="M120" s="2"/>
    </row>
    <row r="121" spans="1:13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4">
        <v>1730</v>
      </c>
      <c r="G121" s="8">
        <v>0.55000000000000004</v>
      </c>
      <c r="H121" s="4">
        <f t="shared" si="1"/>
        <v>951.50000000000011</v>
      </c>
      <c r="I121" s="4" t="s">
        <v>1051</v>
      </c>
      <c r="J121" s="6">
        <v>42108</v>
      </c>
      <c r="K121" s="10" t="s">
        <v>1043</v>
      </c>
      <c r="L121">
        <f>IF(Table1[[#This Row],[Sales stage]]&lt;&gt;"Won",Table1[[#This Row],[Close Date/Expected Close Date]]-Table1[[#This Row],[Reporting Date]],"")</f>
        <v>92</v>
      </c>
      <c r="M121" s="2"/>
    </row>
    <row r="122" spans="1:13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4">
        <v>3620</v>
      </c>
      <c r="G122" s="8">
        <v>0.55000000000000004</v>
      </c>
      <c r="H122" s="4">
        <f t="shared" si="1"/>
        <v>1991.0000000000002</v>
      </c>
      <c r="I122" s="4" t="s">
        <v>1050</v>
      </c>
      <c r="J122" s="6">
        <v>42109</v>
      </c>
      <c r="K122" s="10" t="s">
        <v>1043</v>
      </c>
      <c r="L122">
        <f>IF(Table1[[#This Row],[Sales stage]]&lt;&gt;"Won",Table1[[#This Row],[Close Date/Expected Close Date]]-Table1[[#This Row],[Reporting Date]],"")</f>
        <v>93</v>
      </c>
      <c r="M122" s="2"/>
    </row>
    <row r="123" spans="1:13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4">
        <v>1100</v>
      </c>
      <c r="G123" s="8">
        <v>0.8</v>
      </c>
      <c r="H123" s="4">
        <f t="shared" si="1"/>
        <v>880</v>
      </c>
      <c r="I123" s="4" t="s">
        <v>1051</v>
      </c>
      <c r="J123" s="6">
        <v>42123</v>
      </c>
      <c r="K123" s="10" t="s">
        <v>1043</v>
      </c>
      <c r="L123">
        <f>IF(Table1[[#This Row],[Sales stage]]&lt;&gt;"Won",Table1[[#This Row],[Close Date/Expected Close Date]]-Table1[[#This Row],[Reporting Date]],"")</f>
        <v>107</v>
      </c>
      <c r="M123" s="2"/>
    </row>
    <row r="124" spans="1:13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4">
        <v>1210</v>
      </c>
      <c r="G124" s="8">
        <v>0.8</v>
      </c>
      <c r="H124" s="4">
        <f t="shared" si="1"/>
        <v>968</v>
      </c>
      <c r="I124" s="4" t="s">
        <v>1051</v>
      </c>
      <c r="J124" s="6">
        <v>42139</v>
      </c>
      <c r="K124" s="10" t="s">
        <v>1043</v>
      </c>
      <c r="L124">
        <f>IF(Table1[[#This Row],[Sales stage]]&lt;&gt;"Won",Table1[[#This Row],[Close Date/Expected Close Date]]-Table1[[#This Row],[Reporting Date]],"")</f>
        <v>123</v>
      </c>
      <c r="M124" s="2"/>
    </row>
    <row r="125" spans="1:13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4">
        <v>3720</v>
      </c>
      <c r="G125" s="8">
        <v>0.75</v>
      </c>
      <c r="H125" s="4">
        <f t="shared" si="1"/>
        <v>2790</v>
      </c>
      <c r="I125" s="4" t="s">
        <v>1051</v>
      </c>
      <c r="J125" s="6">
        <v>42127</v>
      </c>
      <c r="K125" s="10" t="s">
        <v>1045</v>
      </c>
      <c r="L125">
        <f>IF(Table1[[#This Row],[Sales stage]]&lt;&gt;"Won",Table1[[#This Row],[Close Date/Expected Close Date]]-Table1[[#This Row],[Reporting Date]],"")</f>
        <v>111</v>
      </c>
      <c r="M125" s="2"/>
    </row>
    <row r="126" spans="1:13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4">
        <v>1230</v>
      </c>
      <c r="G126" s="8">
        <v>0.85</v>
      </c>
      <c r="H126" s="4">
        <f t="shared" si="1"/>
        <v>1045.5</v>
      </c>
      <c r="I126" s="4" t="s">
        <v>1051</v>
      </c>
      <c r="J126" s="6">
        <v>42165</v>
      </c>
      <c r="K126" s="10" t="s">
        <v>1043</v>
      </c>
      <c r="L126">
        <f>IF(Table1[[#This Row],[Sales stage]]&lt;&gt;"Won",Table1[[#This Row],[Close Date/Expected Close Date]]-Table1[[#This Row],[Reporting Date]],"")</f>
        <v>149</v>
      </c>
      <c r="M126" s="2"/>
    </row>
    <row r="127" spans="1:13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4">
        <v>4530</v>
      </c>
      <c r="G127" s="8">
        <v>0.75</v>
      </c>
      <c r="H127" s="4">
        <f t="shared" si="1"/>
        <v>3397.5</v>
      </c>
      <c r="I127" s="4" t="s">
        <v>1053</v>
      </c>
      <c r="J127" s="6">
        <v>42133</v>
      </c>
      <c r="K127" s="10" t="s">
        <v>1045</v>
      </c>
      <c r="L127">
        <f>IF(Table1[[#This Row],[Sales stage]]&lt;&gt;"Won",Table1[[#This Row],[Close Date/Expected Close Date]]-Table1[[#This Row],[Reporting Date]],"")</f>
        <v>117</v>
      </c>
      <c r="M127" s="2"/>
    </row>
    <row r="128" spans="1:13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4">
        <v>4640</v>
      </c>
      <c r="G128" s="8">
        <v>0.6</v>
      </c>
      <c r="H128" s="4">
        <f t="shared" si="1"/>
        <v>2784</v>
      </c>
      <c r="I128" s="4" t="s">
        <v>1051</v>
      </c>
      <c r="J128" s="6">
        <v>42126</v>
      </c>
      <c r="K128" s="10"/>
      <c r="L128">
        <f>IF(Table1[[#This Row],[Sales stage]]&lt;&gt;"Won",Table1[[#This Row],[Close Date/Expected Close Date]]-Table1[[#This Row],[Reporting Date]],"")</f>
        <v>110</v>
      </c>
      <c r="M128" s="2"/>
    </row>
    <row r="129" spans="1:13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4">
        <v>4860</v>
      </c>
      <c r="G129" s="8">
        <v>0.55000000000000004</v>
      </c>
      <c r="H129" s="4">
        <f t="shared" si="1"/>
        <v>2673</v>
      </c>
      <c r="I129" s="4" t="s">
        <v>1050</v>
      </c>
      <c r="J129" s="6">
        <v>42136</v>
      </c>
      <c r="K129" s="10" t="s">
        <v>1043</v>
      </c>
      <c r="L129">
        <f>IF(Table1[[#This Row],[Sales stage]]&lt;&gt;"Won",Table1[[#This Row],[Close Date/Expected Close Date]]-Table1[[#This Row],[Reporting Date]],"")</f>
        <v>120</v>
      </c>
      <c r="M129" s="2"/>
    </row>
    <row r="130" spans="1:13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4">
        <v>1310</v>
      </c>
      <c r="G130" s="8">
        <v>0.7</v>
      </c>
      <c r="H130" s="4">
        <f t="shared" si="1"/>
        <v>916.99999999999989</v>
      </c>
      <c r="I130" s="4" t="s">
        <v>1050</v>
      </c>
      <c r="J130" s="6">
        <v>42102</v>
      </c>
      <c r="K130" s="10" t="s">
        <v>1043</v>
      </c>
      <c r="L130">
        <f>IF(Table1[[#This Row],[Sales stage]]&lt;&gt;"Won",Table1[[#This Row],[Close Date/Expected Close Date]]-Table1[[#This Row],[Reporting Date]],"")</f>
        <v>86</v>
      </c>
      <c r="M130" s="2"/>
    </row>
    <row r="131" spans="1:13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4">
        <v>1500</v>
      </c>
      <c r="G131" s="8">
        <v>0.6</v>
      </c>
      <c r="H131" s="4">
        <f t="shared" ref="H131:H194" si="2">F131*G131</f>
        <v>900</v>
      </c>
      <c r="I131" s="4" t="s">
        <v>1053</v>
      </c>
      <c r="J131" s="6">
        <v>42180</v>
      </c>
      <c r="K131" s="10" t="s">
        <v>1043</v>
      </c>
      <c r="L131">
        <f>IF(Table1[[#This Row],[Sales stage]]&lt;&gt;"Won",Table1[[#This Row],[Close Date/Expected Close Date]]-Table1[[#This Row],[Reporting Date]],"")</f>
        <v>164</v>
      </c>
      <c r="M131" s="2"/>
    </row>
    <row r="132" spans="1:13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4">
        <v>490</v>
      </c>
      <c r="G132" s="8">
        <v>0.7</v>
      </c>
      <c r="H132" s="4">
        <f t="shared" si="2"/>
        <v>343</v>
      </c>
      <c r="I132" s="4" t="s">
        <v>1051</v>
      </c>
      <c r="J132" s="6">
        <v>42122</v>
      </c>
      <c r="K132" s="10" t="s">
        <v>1045</v>
      </c>
      <c r="L132">
        <f>IF(Table1[[#This Row],[Sales stage]]&lt;&gt;"Won",Table1[[#This Row],[Close Date/Expected Close Date]]-Table1[[#This Row],[Reporting Date]],"")</f>
        <v>105</v>
      </c>
      <c r="M132" s="2"/>
    </row>
    <row r="133" spans="1:13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4">
        <v>2520</v>
      </c>
      <c r="G133" s="8">
        <v>0.85</v>
      </c>
      <c r="H133" s="4">
        <f t="shared" si="2"/>
        <v>2142</v>
      </c>
      <c r="I133" s="4" t="s">
        <v>1053</v>
      </c>
      <c r="J133" s="6">
        <v>42150</v>
      </c>
      <c r="K133" s="10" t="s">
        <v>1046</v>
      </c>
      <c r="L133">
        <f>IF(Table1[[#This Row],[Sales stage]]&lt;&gt;"Won",Table1[[#This Row],[Close Date/Expected Close Date]]-Table1[[#This Row],[Reporting Date]],"")</f>
        <v>133</v>
      </c>
      <c r="M133" s="2"/>
    </row>
    <row r="134" spans="1:13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4">
        <v>2010</v>
      </c>
      <c r="G134" s="8">
        <v>0.7</v>
      </c>
      <c r="H134" s="4">
        <f t="shared" si="2"/>
        <v>1407</v>
      </c>
      <c r="I134" s="4" t="s">
        <v>1051</v>
      </c>
      <c r="J134" s="6">
        <v>42122</v>
      </c>
      <c r="K134" s="10" t="s">
        <v>1043</v>
      </c>
      <c r="L134">
        <f>IF(Table1[[#This Row],[Sales stage]]&lt;&gt;"Won",Table1[[#This Row],[Close Date/Expected Close Date]]-Table1[[#This Row],[Reporting Date]],"")</f>
        <v>105</v>
      </c>
      <c r="M134" s="2"/>
    </row>
    <row r="135" spans="1:13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4">
        <v>1750</v>
      </c>
      <c r="G135" s="8">
        <v>0.8</v>
      </c>
      <c r="H135" s="4">
        <f t="shared" si="2"/>
        <v>1400</v>
      </c>
      <c r="I135" s="4" t="s">
        <v>1053</v>
      </c>
      <c r="J135" s="6">
        <v>42171</v>
      </c>
      <c r="K135" s="10" t="s">
        <v>1043</v>
      </c>
      <c r="L135">
        <f>IF(Table1[[#This Row],[Sales stage]]&lt;&gt;"Won",Table1[[#This Row],[Close Date/Expected Close Date]]-Table1[[#This Row],[Reporting Date]],"")</f>
        <v>154</v>
      </c>
      <c r="M135" s="2"/>
    </row>
    <row r="136" spans="1:13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4">
        <v>3960</v>
      </c>
      <c r="G136" s="8">
        <v>0.75</v>
      </c>
      <c r="H136" s="4">
        <f t="shared" si="2"/>
        <v>2970</v>
      </c>
      <c r="I136" s="4" t="s">
        <v>1051</v>
      </c>
      <c r="J136" s="6">
        <v>42070</v>
      </c>
      <c r="K136" s="10"/>
      <c r="L136" t="str">
        <f>IF(Table1[[#This Row],[Sales stage]]&lt;&gt;"Won",Table1[[#This Row],[Close Date/Expected Close Date]]-Table1[[#This Row],[Reporting Date]],"")</f>
        <v/>
      </c>
      <c r="M136" s="2"/>
    </row>
    <row r="137" spans="1:13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4">
        <v>3450</v>
      </c>
      <c r="G137" s="8">
        <v>0.7</v>
      </c>
      <c r="H137" s="4">
        <f t="shared" si="2"/>
        <v>2415</v>
      </c>
      <c r="I137" s="4" t="s">
        <v>1050</v>
      </c>
      <c r="J137" s="6">
        <v>42181</v>
      </c>
      <c r="K137" s="10" t="s">
        <v>1044</v>
      </c>
      <c r="L137">
        <f>IF(Table1[[#This Row],[Sales stage]]&lt;&gt;"Won",Table1[[#This Row],[Close Date/Expected Close Date]]-Table1[[#This Row],[Reporting Date]],"")</f>
        <v>164</v>
      </c>
      <c r="M137" s="2"/>
    </row>
    <row r="138" spans="1:13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4">
        <v>1360</v>
      </c>
      <c r="G138" s="8">
        <v>0.65</v>
      </c>
      <c r="H138" s="4">
        <f t="shared" si="2"/>
        <v>884</v>
      </c>
      <c r="I138" s="4" t="s">
        <v>1053</v>
      </c>
      <c r="J138" s="6">
        <v>42122</v>
      </c>
      <c r="K138" s="10" t="s">
        <v>1044</v>
      </c>
      <c r="L138">
        <f>IF(Table1[[#This Row],[Sales stage]]&lt;&gt;"Won",Table1[[#This Row],[Close Date/Expected Close Date]]-Table1[[#This Row],[Reporting Date]],"")</f>
        <v>105</v>
      </c>
      <c r="M138" s="2"/>
    </row>
    <row r="139" spans="1:13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4">
        <v>2900</v>
      </c>
      <c r="G139" s="8">
        <v>0.55000000000000004</v>
      </c>
      <c r="H139" s="4">
        <f t="shared" si="2"/>
        <v>1595.0000000000002</v>
      </c>
      <c r="I139" s="4" t="s">
        <v>1050</v>
      </c>
      <c r="J139" s="6">
        <v>42158</v>
      </c>
      <c r="K139" s="10" t="s">
        <v>1043</v>
      </c>
      <c r="L139">
        <f>IF(Table1[[#This Row],[Sales stage]]&lt;&gt;"Won",Table1[[#This Row],[Close Date/Expected Close Date]]-Table1[[#This Row],[Reporting Date]],"")</f>
        <v>141</v>
      </c>
      <c r="M139" s="2"/>
    </row>
    <row r="140" spans="1:13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4">
        <v>1460</v>
      </c>
      <c r="G140" s="8">
        <v>0.55000000000000004</v>
      </c>
      <c r="H140" s="4">
        <f t="shared" si="2"/>
        <v>803.00000000000011</v>
      </c>
      <c r="I140" s="4" t="s">
        <v>1053</v>
      </c>
      <c r="J140" s="6">
        <v>42031</v>
      </c>
      <c r="K140" s="10"/>
      <c r="L140" t="str">
        <f>IF(Table1[[#This Row],[Sales stage]]&lt;&gt;"Won",Table1[[#This Row],[Close Date/Expected Close Date]]-Table1[[#This Row],[Reporting Date]],"")</f>
        <v/>
      </c>
      <c r="M140" s="2"/>
    </row>
    <row r="141" spans="1:13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4">
        <v>1600</v>
      </c>
      <c r="G141" s="8">
        <v>0.55000000000000004</v>
      </c>
      <c r="H141" s="4">
        <f t="shared" si="2"/>
        <v>880.00000000000011</v>
      </c>
      <c r="I141" s="4" t="s">
        <v>1050</v>
      </c>
      <c r="J141" s="6">
        <v>42121</v>
      </c>
      <c r="K141" s="10" t="s">
        <v>1044</v>
      </c>
      <c r="L141">
        <f>IF(Table1[[#This Row],[Sales stage]]&lt;&gt;"Won",Table1[[#This Row],[Close Date/Expected Close Date]]-Table1[[#This Row],[Reporting Date]],"")</f>
        <v>104</v>
      </c>
      <c r="M141" s="2"/>
    </row>
    <row r="142" spans="1:13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4">
        <v>3010</v>
      </c>
      <c r="G142" s="8">
        <v>0.85</v>
      </c>
      <c r="H142" s="4">
        <f t="shared" si="2"/>
        <v>2558.5</v>
      </c>
      <c r="I142" s="4" t="s">
        <v>1051</v>
      </c>
      <c r="J142" s="6">
        <v>42123</v>
      </c>
      <c r="K142" s="10" t="s">
        <v>1044</v>
      </c>
      <c r="L142">
        <f>IF(Table1[[#This Row],[Sales stage]]&lt;&gt;"Won",Table1[[#This Row],[Close Date/Expected Close Date]]-Table1[[#This Row],[Reporting Date]],"")</f>
        <v>106</v>
      </c>
      <c r="M142" s="2"/>
    </row>
    <row r="143" spans="1:13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4">
        <v>3380</v>
      </c>
      <c r="G143" s="8">
        <v>0.5</v>
      </c>
      <c r="H143" s="4">
        <f t="shared" si="2"/>
        <v>1690</v>
      </c>
      <c r="I143" s="4" t="s">
        <v>1051</v>
      </c>
      <c r="J143" s="6">
        <v>42181</v>
      </c>
      <c r="K143" s="10" t="s">
        <v>1045</v>
      </c>
      <c r="L143">
        <f>IF(Table1[[#This Row],[Sales stage]]&lt;&gt;"Won",Table1[[#This Row],[Close Date/Expected Close Date]]-Table1[[#This Row],[Reporting Date]],"")</f>
        <v>164</v>
      </c>
      <c r="M143" s="2"/>
    </row>
    <row r="144" spans="1:13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4">
        <v>2850</v>
      </c>
      <c r="G144" s="8">
        <v>0.55000000000000004</v>
      </c>
      <c r="H144" s="4">
        <f t="shared" si="2"/>
        <v>1567.5000000000002</v>
      </c>
      <c r="I144" s="4" t="s">
        <v>1051</v>
      </c>
      <c r="J144" s="6">
        <v>42164</v>
      </c>
      <c r="K144" s="10"/>
      <c r="L144">
        <f>IF(Table1[[#This Row],[Sales stage]]&lt;&gt;"Won",Table1[[#This Row],[Close Date/Expected Close Date]]-Table1[[#This Row],[Reporting Date]],"")</f>
        <v>147</v>
      </c>
      <c r="M144" s="2"/>
    </row>
    <row r="145" spans="1:13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4">
        <v>4380</v>
      </c>
      <c r="G145" s="8">
        <v>0.75</v>
      </c>
      <c r="H145" s="4">
        <f t="shared" si="2"/>
        <v>3285</v>
      </c>
      <c r="I145" s="4" t="s">
        <v>1051</v>
      </c>
      <c r="J145" s="6">
        <v>42174</v>
      </c>
      <c r="K145" s="10"/>
      <c r="L145">
        <f>IF(Table1[[#This Row],[Sales stage]]&lt;&gt;"Won",Table1[[#This Row],[Close Date/Expected Close Date]]-Table1[[#This Row],[Reporting Date]],"")</f>
        <v>157</v>
      </c>
      <c r="M145" s="2"/>
    </row>
    <row r="146" spans="1:13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4">
        <v>3330</v>
      </c>
      <c r="G146" s="8">
        <v>0.65</v>
      </c>
      <c r="H146" s="4">
        <f t="shared" si="2"/>
        <v>2164.5</v>
      </c>
      <c r="I146" s="4" t="s">
        <v>1053</v>
      </c>
      <c r="J146" s="6">
        <v>42174</v>
      </c>
      <c r="K146" s="10" t="s">
        <v>1043</v>
      </c>
      <c r="L146">
        <f>IF(Table1[[#This Row],[Sales stage]]&lt;&gt;"Won",Table1[[#This Row],[Close Date/Expected Close Date]]-Table1[[#This Row],[Reporting Date]],"")</f>
        <v>156</v>
      </c>
      <c r="M146" s="2"/>
    </row>
    <row r="147" spans="1:13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4">
        <v>3180</v>
      </c>
      <c r="G147" s="8">
        <v>0.85</v>
      </c>
      <c r="H147" s="4">
        <f t="shared" si="2"/>
        <v>2703</v>
      </c>
      <c r="I147" s="4" t="s">
        <v>1053</v>
      </c>
      <c r="J147" s="6">
        <v>42177</v>
      </c>
      <c r="K147" s="10"/>
      <c r="L147">
        <f>IF(Table1[[#This Row],[Sales stage]]&lt;&gt;"Won",Table1[[#This Row],[Close Date/Expected Close Date]]-Table1[[#This Row],[Reporting Date]],"")</f>
        <v>159</v>
      </c>
      <c r="M147" s="2"/>
    </row>
    <row r="148" spans="1:13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4">
        <v>1430</v>
      </c>
      <c r="G148" s="8">
        <v>0.65</v>
      </c>
      <c r="H148" s="4">
        <f t="shared" si="2"/>
        <v>929.5</v>
      </c>
      <c r="I148" s="4" t="s">
        <v>1051</v>
      </c>
      <c r="J148" s="6">
        <v>42101</v>
      </c>
      <c r="K148" s="10" t="s">
        <v>1044</v>
      </c>
      <c r="L148">
        <f>IF(Table1[[#This Row],[Sales stage]]&lt;&gt;"Won",Table1[[#This Row],[Close Date/Expected Close Date]]-Table1[[#This Row],[Reporting Date]],"")</f>
        <v>83</v>
      </c>
      <c r="M148" s="2"/>
    </row>
    <row r="149" spans="1:13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4">
        <v>440</v>
      </c>
      <c r="G149" s="8">
        <v>0.75</v>
      </c>
      <c r="H149" s="4">
        <f t="shared" si="2"/>
        <v>330</v>
      </c>
      <c r="I149" s="2" t="s">
        <v>1052</v>
      </c>
      <c r="J149" s="6">
        <v>42110</v>
      </c>
      <c r="K149" s="10" t="s">
        <v>1045</v>
      </c>
      <c r="L149">
        <f>IF(Table1[[#This Row],[Sales stage]]&lt;&gt;"Won",Table1[[#This Row],[Close Date/Expected Close Date]]-Table1[[#This Row],[Reporting Date]],"")</f>
        <v>92</v>
      </c>
      <c r="M149" s="2"/>
    </row>
    <row r="150" spans="1:13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4">
        <v>430</v>
      </c>
      <c r="G150" s="8">
        <v>0.6</v>
      </c>
      <c r="H150" s="4">
        <f t="shared" si="2"/>
        <v>258</v>
      </c>
      <c r="I150" s="4" t="s">
        <v>1053</v>
      </c>
      <c r="J150" s="6">
        <v>42129</v>
      </c>
      <c r="K150" s="10"/>
      <c r="L150">
        <f>IF(Table1[[#This Row],[Sales stage]]&lt;&gt;"Won",Table1[[#This Row],[Close Date/Expected Close Date]]-Table1[[#This Row],[Reporting Date]],"")</f>
        <v>111</v>
      </c>
      <c r="M150" s="2"/>
    </row>
    <row r="151" spans="1:13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4">
        <v>210</v>
      </c>
      <c r="G151" s="8">
        <v>0.65</v>
      </c>
      <c r="H151" s="4">
        <f t="shared" si="2"/>
        <v>136.5</v>
      </c>
      <c r="I151" s="4" t="s">
        <v>1053</v>
      </c>
      <c r="J151" s="6">
        <v>42074</v>
      </c>
      <c r="K151" s="10"/>
      <c r="L151" t="str">
        <f>IF(Table1[[#This Row],[Sales stage]]&lt;&gt;"Won",Table1[[#This Row],[Close Date/Expected Close Date]]-Table1[[#This Row],[Reporting Date]],"")</f>
        <v/>
      </c>
      <c r="M151" s="2"/>
    </row>
    <row r="152" spans="1:13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4">
        <v>1590</v>
      </c>
      <c r="G152" s="8">
        <v>0.55000000000000004</v>
      </c>
      <c r="H152" s="4">
        <f t="shared" si="2"/>
        <v>874.50000000000011</v>
      </c>
      <c r="I152" s="4" t="s">
        <v>1053</v>
      </c>
      <c r="J152" s="6">
        <v>42117</v>
      </c>
      <c r="K152" s="10" t="s">
        <v>1046</v>
      </c>
      <c r="L152">
        <f>IF(Table1[[#This Row],[Sales stage]]&lt;&gt;"Won",Table1[[#This Row],[Close Date/Expected Close Date]]-Table1[[#This Row],[Reporting Date]],"")</f>
        <v>99</v>
      </c>
      <c r="M152" s="2"/>
    </row>
    <row r="153" spans="1:13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4">
        <v>3510</v>
      </c>
      <c r="G153" s="8">
        <v>0.75</v>
      </c>
      <c r="H153" s="4">
        <f t="shared" si="2"/>
        <v>2632.5</v>
      </c>
      <c r="I153" s="4" t="s">
        <v>1051</v>
      </c>
      <c r="J153" s="6">
        <v>42139</v>
      </c>
      <c r="K153" s="10" t="s">
        <v>1043</v>
      </c>
      <c r="L153">
        <f>IF(Table1[[#This Row],[Sales stage]]&lt;&gt;"Won",Table1[[#This Row],[Close Date/Expected Close Date]]-Table1[[#This Row],[Reporting Date]],"")</f>
        <v>121</v>
      </c>
      <c r="M153" s="2"/>
    </row>
    <row r="154" spans="1:13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4">
        <v>3500</v>
      </c>
      <c r="G154" s="8">
        <v>0.8</v>
      </c>
      <c r="H154" s="4">
        <f t="shared" si="2"/>
        <v>2800</v>
      </c>
      <c r="I154" s="4" t="s">
        <v>1050</v>
      </c>
      <c r="J154" s="6">
        <v>42131</v>
      </c>
      <c r="K154" s="10" t="s">
        <v>1044</v>
      </c>
      <c r="L154">
        <f>IF(Table1[[#This Row],[Sales stage]]&lt;&gt;"Won",Table1[[#This Row],[Close Date/Expected Close Date]]-Table1[[#This Row],[Reporting Date]],"")</f>
        <v>113</v>
      </c>
      <c r="M154" s="2"/>
    </row>
    <row r="155" spans="1:13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4">
        <v>3510</v>
      </c>
      <c r="G155" s="8">
        <v>0.8</v>
      </c>
      <c r="H155" s="4">
        <f t="shared" si="2"/>
        <v>2808</v>
      </c>
      <c r="I155" s="4" t="s">
        <v>1051</v>
      </c>
      <c r="J155" s="6">
        <v>42143</v>
      </c>
      <c r="K155" s="10" t="s">
        <v>1045</v>
      </c>
      <c r="L155">
        <f>IF(Table1[[#This Row],[Sales stage]]&lt;&gt;"Won",Table1[[#This Row],[Close Date/Expected Close Date]]-Table1[[#This Row],[Reporting Date]],"")</f>
        <v>125</v>
      </c>
      <c r="M155" s="2"/>
    </row>
    <row r="156" spans="1:13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4">
        <v>1590</v>
      </c>
      <c r="G156" s="8">
        <v>0.65</v>
      </c>
      <c r="H156" s="4">
        <f t="shared" si="2"/>
        <v>1033.5</v>
      </c>
      <c r="I156" s="4" t="s">
        <v>1051</v>
      </c>
      <c r="J156" s="6">
        <v>42106</v>
      </c>
      <c r="K156" s="10" t="s">
        <v>1043</v>
      </c>
      <c r="L156">
        <f>IF(Table1[[#This Row],[Sales stage]]&lt;&gt;"Won",Table1[[#This Row],[Close Date/Expected Close Date]]-Table1[[#This Row],[Reporting Date]],"")</f>
        <v>88</v>
      </c>
      <c r="M156" s="2"/>
    </row>
    <row r="157" spans="1:13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4">
        <v>2520</v>
      </c>
      <c r="G157" s="8">
        <v>0.85</v>
      </c>
      <c r="H157" s="4">
        <f t="shared" si="2"/>
        <v>2142</v>
      </c>
      <c r="I157" s="4" t="s">
        <v>1053</v>
      </c>
      <c r="J157" s="6">
        <v>42132</v>
      </c>
      <c r="K157" s="10" t="s">
        <v>1043</v>
      </c>
      <c r="L157">
        <f>IF(Table1[[#This Row],[Sales stage]]&lt;&gt;"Won",Table1[[#This Row],[Close Date/Expected Close Date]]-Table1[[#This Row],[Reporting Date]],"")</f>
        <v>113</v>
      </c>
      <c r="M157" s="2"/>
    </row>
    <row r="158" spans="1:13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4">
        <v>3410</v>
      </c>
      <c r="G158" s="8">
        <v>0.85</v>
      </c>
      <c r="H158" s="4">
        <f t="shared" si="2"/>
        <v>2898.5</v>
      </c>
      <c r="I158" s="4" t="s">
        <v>1050</v>
      </c>
      <c r="J158" s="6">
        <v>42135</v>
      </c>
      <c r="K158" s="10" t="s">
        <v>1043</v>
      </c>
      <c r="L158">
        <f>IF(Table1[[#This Row],[Sales stage]]&lt;&gt;"Won",Table1[[#This Row],[Close Date/Expected Close Date]]-Table1[[#This Row],[Reporting Date]],"")</f>
        <v>116</v>
      </c>
      <c r="M158" s="2"/>
    </row>
    <row r="159" spans="1:13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4">
        <v>3270</v>
      </c>
      <c r="G159" s="8">
        <v>0.8</v>
      </c>
      <c r="H159" s="4">
        <f t="shared" si="2"/>
        <v>2616</v>
      </c>
      <c r="I159" s="4" t="s">
        <v>1053</v>
      </c>
      <c r="J159" s="6">
        <v>42036</v>
      </c>
      <c r="K159" s="10"/>
      <c r="L159" t="str">
        <f>IF(Table1[[#This Row],[Sales stage]]&lt;&gt;"Won",Table1[[#This Row],[Close Date/Expected Close Date]]-Table1[[#This Row],[Reporting Date]],"")</f>
        <v/>
      </c>
      <c r="M159" s="2"/>
    </row>
    <row r="160" spans="1:13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4">
        <v>1560</v>
      </c>
      <c r="G160" s="8">
        <v>0.85</v>
      </c>
      <c r="H160" s="4">
        <f t="shared" si="2"/>
        <v>1326</v>
      </c>
      <c r="I160" s="4" t="s">
        <v>1050</v>
      </c>
      <c r="J160" s="6">
        <v>42107</v>
      </c>
      <c r="K160" s="10" t="s">
        <v>1043</v>
      </c>
      <c r="L160">
        <f>IF(Table1[[#This Row],[Sales stage]]&lt;&gt;"Won",Table1[[#This Row],[Close Date/Expected Close Date]]-Table1[[#This Row],[Reporting Date]],"")</f>
        <v>88</v>
      </c>
      <c r="M160" s="2"/>
    </row>
    <row r="161" spans="1:13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4">
        <v>3220</v>
      </c>
      <c r="G161" s="8">
        <v>0.85</v>
      </c>
      <c r="H161" s="4">
        <f t="shared" si="2"/>
        <v>2737</v>
      </c>
      <c r="I161" s="4" t="s">
        <v>1051</v>
      </c>
      <c r="J161" s="6">
        <v>42136</v>
      </c>
      <c r="K161" s="10" t="s">
        <v>1045</v>
      </c>
      <c r="L161">
        <f>IF(Table1[[#This Row],[Sales stage]]&lt;&gt;"Won",Table1[[#This Row],[Close Date/Expected Close Date]]-Table1[[#This Row],[Reporting Date]],"")</f>
        <v>117</v>
      </c>
      <c r="M161" s="2"/>
    </row>
    <row r="162" spans="1:13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4">
        <v>1590</v>
      </c>
      <c r="G162" s="8">
        <v>0.6</v>
      </c>
      <c r="H162" s="4">
        <f t="shared" si="2"/>
        <v>954</v>
      </c>
      <c r="I162" s="4" t="s">
        <v>1050</v>
      </c>
      <c r="J162" s="6">
        <v>42098</v>
      </c>
      <c r="K162" s="10" t="s">
        <v>1043</v>
      </c>
      <c r="L162">
        <f>IF(Table1[[#This Row],[Sales stage]]&lt;&gt;"Won",Table1[[#This Row],[Close Date/Expected Close Date]]-Table1[[#This Row],[Reporting Date]],"")</f>
        <v>79</v>
      </c>
      <c r="M162" s="2"/>
    </row>
    <row r="163" spans="1:13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4">
        <v>3600</v>
      </c>
      <c r="G163" s="8">
        <v>0.65</v>
      </c>
      <c r="H163" s="4">
        <f t="shared" si="2"/>
        <v>2340</v>
      </c>
      <c r="I163" s="4" t="s">
        <v>1053</v>
      </c>
      <c r="J163" s="6">
        <v>42108</v>
      </c>
      <c r="K163" s="10" t="s">
        <v>1043</v>
      </c>
      <c r="L163">
        <f>IF(Table1[[#This Row],[Sales stage]]&lt;&gt;"Won",Table1[[#This Row],[Close Date/Expected Close Date]]-Table1[[#This Row],[Reporting Date]],"")</f>
        <v>89</v>
      </c>
      <c r="M163" s="2"/>
    </row>
    <row r="164" spans="1:13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4">
        <v>2140</v>
      </c>
      <c r="G164" s="8">
        <v>0.75</v>
      </c>
      <c r="H164" s="4">
        <f t="shared" si="2"/>
        <v>1605</v>
      </c>
      <c r="I164" s="4" t="s">
        <v>1053</v>
      </c>
      <c r="J164" s="6">
        <v>42133</v>
      </c>
      <c r="K164" s="10"/>
      <c r="L164">
        <f>IF(Table1[[#This Row],[Sales stage]]&lt;&gt;"Won",Table1[[#This Row],[Close Date/Expected Close Date]]-Table1[[#This Row],[Reporting Date]],"")</f>
        <v>114</v>
      </c>
      <c r="M164" s="2"/>
    </row>
    <row r="165" spans="1:13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4">
        <v>2330</v>
      </c>
      <c r="G165" s="8">
        <v>0.55000000000000004</v>
      </c>
      <c r="H165" s="4">
        <f t="shared" si="2"/>
        <v>1281.5</v>
      </c>
      <c r="I165" s="4" t="s">
        <v>1050</v>
      </c>
      <c r="J165" s="6">
        <v>42114</v>
      </c>
      <c r="K165" s="10" t="s">
        <v>1046</v>
      </c>
      <c r="L165">
        <f>IF(Table1[[#This Row],[Sales stage]]&lt;&gt;"Won",Table1[[#This Row],[Close Date/Expected Close Date]]-Table1[[#This Row],[Reporting Date]],"")</f>
        <v>95</v>
      </c>
      <c r="M165" s="2"/>
    </row>
    <row r="166" spans="1:13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4">
        <v>4290</v>
      </c>
      <c r="G166" s="8">
        <v>0.8</v>
      </c>
      <c r="H166" s="4">
        <f t="shared" si="2"/>
        <v>3432</v>
      </c>
      <c r="I166" s="4" t="s">
        <v>1053</v>
      </c>
      <c r="J166" s="6">
        <v>42112</v>
      </c>
      <c r="K166" s="10" t="s">
        <v>1044</v>
      </c>
      <c r="L166">
        <f>IF(Table1[[#This Row],[Sales stage]]&lt;&gt;"Won",Table1[[#This Row],[Close Date/Expected Close Date]]-Table1[[#This Row],[Reporting Date]],"")</f>
        <v>92</v>
      </c>
      <c r="M166" s="2"/>
    </row>
    <row r="167" spans="1:13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4">
        <v>1000</v>
      </c>
      <c r="G167" s="8">
        <v>0.65</v>
      </c>
      <c r="H167" s="4">
        <f t="shared" si="2"/>
        <v>650</v>
      </c>
      <c r="I167" s="4" t="s">
        <v>1051</v>
      </c>
      <c r="J167" s="6">
        <v>42123</v>
      </c>
      <c r="K167" s="10" t="s">
        <v>1046</v>
      </c>
      <c r="L167">
        <f>IF(Table1[[#This Row],[Sales stage]]&lt;&gt;"Won",Table1[[#This Row],[Close Date/Expected Close Date]]-Table1[[#This Row],[Reporting Date]],"")</f>
        <v>103</v>
      </c>
      <c r="M167" s="2"/>
    </row>
    <row r="168" spans="1:13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4">
        <v>4260</v>
      </c>
      <c r="G168" s="8">
        <v>0.8</v>
      </c>
      <c r="H168" s="4">
        <f t="shared" si="2"/>
        <v>3408</v>
      </c>
      <c r="I168" s="4" t="s">
        <v>1051</v>
      </c>
      <c r="J168" s="6">
        <v>42166</v>
      </c>
      <c r="K168" s="10" t="s">
        <v>1045</v>
      </c>
      <c r="L168">
        <f>IF(Table1[[#This Row],[Sales stage]]&lt;&gt;"Won",Table1[[#This Row],[Close Date/Expected Close Date]]-Table1[[#This Row],[Reporting Date]],"")</f>
        <v>146</v>
      </c>
      <c r="M168" s="2"/>
    </row>
    <row r="169" spans="1:13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4">
        <v>460</v>
      </c>
      <c r="G169" s="8">
        <v>0.75</v>
      </c>
      <c r="H169" s="4">
        <f t="shared" si="2"/>
        <v>345</v>
      </c>
      <c r="I169" s="2" t="s">
        <v>1052</v>
      </c>
      <c r="J169" s="6">
        <v>42137</v>
      </c>
      <c r="K169" s="10" t="s">
        <v>1046</v>
      </c>
      <c r="L169">
        <f>IF(Table1[[#This Row],[Sales stage]]&lt;&gt;"Won",Table1[[#This Row],[Close Date/Expected Close Date]]-Table1[[#This Row],[Reporting Date]],"")</f>
        <v>117</v>
      </c>
      <c r="M169" s="2"/>
    </row>
    <row r="170" spans="1:13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4">
        <v>1560</v>
      </c>
      <c r="G170" s="8">
        <v>0.6</v>
      </c>
      <c r="H170" s="4">
        <f t="shared" si="2"/>
        <v>936</v>
      </c>
      <c r="I170" s="4" t="s">
        <v>1051</v>
      </c>
      <c r="J170" s="6">
        <v>42104</v>
      </c>
      <c r="K170" s="10" t="s">
        <v>1043</v>
      </c>
      <c r="L170">
        <f>IF(Table1[[#This Row],[Sales stage]]&lt;&gt;"Won",Table1[[#This Row],[Close Date/Expected Close Date]]-Table1[[#This Row],[Reporting Date]],"")</f>
        <v>84</v>
      </c>
      <c r="M170" s="2"/>
    </row>
    <row r="171" spans="1:13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4">
        <v>1100</v>
      </c>
      <c r="G171" s="8">
        <v>0.8</v>
      </c>
      <c r="H171" s="4">
        <f t="shared" si="2"/>
        <v>880</v>
      </c>
      <c r="I171" s="4" t="s">
        <v>1051</v>
      </c>
      <c r="J171" s="6">
        <v>42048</v>
      </c>
      <c r="K171" s="10"/>
      <c r="L171" t="str">
        <f>IF(Table1[[#This Row],[Sales stage]]&lt;&gt;"Won",Table1[[#This Row],[Close Date/Expected Close Date]]-Table1[[#This Row],[Reporting Date]],"")</f>
        <v/>
      </c>
      <c r="M171" s="2"/>
    </row>
    <row r="172" spans="1:13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4">
        <v>3260</v>
      </c>
      <c r="G172" s="8">
        <v>0.55000000000000004</v>
      </c>
      <c r="H172" s="4">
        <f t="shared" si="2"/>
        <v>1793.0000000000002</v>
      </c>
      <c r="I172" s="4" t="s">
        <v>1051</v>
      </c>
      <c r="J172" s="6">
        <v>42118</v>
      </c>
      <c r="K172" s="10" t="s">
        <v>1044</v>
      </c>
      <c r="L172">
        <f>IF(Table1[[#This Row],[Sales stage]]&lt;&gt;"Won",Table1[[#This Row],[Close Date/Expected Close Date]]-Table1[[#This Row],[Reporting Date]],"")</f>
        <v>98</v>
      </c>
      <c r="M172" s="2"/>
    </row>
    <row r="173" spans="1:13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4">
        <v>550</v>
      </c>
      <c r="G173" s="8">
        <v>0.65</v>
      </c>
      <c r="H173" s="4">
        <f t="shared" si="2"/>
        <v>357.5</v>
      </c>
      <c r="I173" s="4" t="s">
        <v>1050</v>
      </c>
      <c r="J173" s="6">
        <v>42097</v>
      </c>
      <c r="K173" s="10" t="s">
        <v>1044</v>
      </c>
      <c r="L173">
        <f>IF(Table1[[#This Row],[Sales stage]]&lt;&gt;"Won",Table1[[#This Row],[Close Date/Expected Close Date]]-Table1[[#This Row],[Reporting Date]],"")</f>
        <v>77</v>
      </c>
      <c r="M173" s="2"/>
    </row>
    <row r="174" spans="1:13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4">
        <v>4830</v>
      </c>
      <c r="G174" s="8">
        <v>0.65</v>
      </c>
      <c r="H174" s="4">
        <f t="shared" si="2"/>
        <v>3139.5</v>
      </c>
      <c r="I174" s="4" t="s">
        <v>1050</v>
      </c>
      <c r="J174" s="6">
        <v>42106</v>
      </c>
      <c r="K174" s="10" t="s">
        <v>1044</v>
      </c>
      <c r="L174">
        <f>IF(Table1[[#This Row],[Sales stage]]&lt;&gt;"Won",Table1[[#This Row],[Close Date/Expected Close Date]]-Table1[[#This Row],[Reporting Date]],"")</f>
        <v>86</v>
      </c>
      <c r="M174" s="2"/>
    </row>
    <row r="175" spans="1:13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4">
        <v>4640</v>
      </c>
      <c r="G175" s="8">
        <v>0.7</v>
      </c>
      <c r="H175" s="4">
        <f t="shared" si="2"/>
        <v>3248</v>
      </c>
      <c r="I175" s="4" t="s">
        <v>1050</v>
      </c>
      <c r="J175" s="6">
        <v>42121</v>
      </c>
      <c r="K175" s="10" t="s">
        <v>1046</v>
      </c>
      <c r="L175">
        <f>IF(Table1[[#This Row],[Sales stage]]&lt;&gt;"Won",Table1[[#This Row],[Close Date/Expected Close Date]]-Table1[[#This Row],[Reporting Date]],"")</f>
        <v>101</v>
      </c>
      <c r="M175" s="2"/>
    </row>
    <row r="176" spans="1:13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4">
        <v>3500</v>
      </c>
      <c r="G176" s="8">
        <v>0.8</v>
      </c>
      <c r="H176" s="4">
        <f t="shared" si="2"/>
        <v>2800</v>
      </c>
      <c r="I176" s="4" t="s">
        <v>1050</v>
      </c>
      <c r="J176" s="6">
        <v>42105</v>
      </c>
      <c r="K176" s="10" t="s">
        <v>1044</v>
      </c>
      <c r="L176">
        <f>IF(Table1[[#This Row],[Sales stage]]&lt;&gt;"Won",Table1[[#This Row],[Close Date/Expected Close Date]]-Table1[[#This Row],[Reporting Date]],"")</f>
        <v>85</v>
      </c>
      <c r="M176" s="2"/>
    </row>
    <row r="177" spans="1:13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4">
        <v>740</v>
      </c>
      <c r="G177" s="8">
        <v>0.65</v>
      </c>
      <c r="H177" s="4">
        <f t="shared" si="2"/>
        <v>481</v>
      </c>
      <c r="I177" s="4" t="s">
        <v>1050</v>
      </c>
      <c r="J177" s="6">
        <v>42177</v>
      </c>
      <c r="K177" s="10" t="s">
        <v>1045</v>
      </c>
      <c r="L177">
        <f>IF(Table1[[#This Row],[Sales stage]]&lt;&gt;"Won",Table1[[#This Row],[Close Date/Expected Close Date]]-Table1[[#This Row],[Reporting Date]],"")</f>
        <v>157</v>
      </c>
      <c r="M177" s="2"/>
    </row>
    <row r="178" spans="1:13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4">
        <v>4560</v>
      </c>
      <c r="G178" s="8">
        <v>0.85</v>
      </c>
      <c r="H178" s="4">
        <f t="shared" si="2"/>
        <v>3876</v>
      </c>
      <c r="I178" s="4" t="s">
        <v>1050</v>
      </c>
      <c r="J178" s="6">
        <v>42111</v>
      </c>
      <c r="K178" s="10" t="s">
        <v>1044</v>
      </c>
      <c r="L178">
        <f>IF(Table1[[#This Row],[Sales stage]]&lt;&gt;"Won",Table1[[#This Row],[Close Date/Expected Close Date]]-Table1[[#This Row],[Reporting Date]],"")</f>
        <v>91</v>
      </c>
      <c r="M178" s="2"/>
    </row>
    <row r="179" spans="1:13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4">
        <v>2870</v>
      </c>
      <c r="G179" s="8">
        <v>0.8</v>
      </c>
      <c r="H179" s="4">
        <f t="shared" si="2"/>
        <v>2296</v>
      </c>
      <c r="I179" s="4" t="s">
        <v>1053</v>
      </c>
      <c r="J179" s="6">
        <v>42174</v>
      </c>
      <c r="K179" s="10" t="s">
        <v>1043</v>
      </c>
      <c r="L179">
        <f>IF(Table1[[#This Row],[Sales stage]]&lt;&gt;"Won",Table1[[#This Row],[Close Date/Expected Close Date]]-Table1[[#This Row],[Reporting Date]],"")</f>
        <v>154</v>
      </c>
      <c r="M179" s="2"/>
    </row>
    <row r="180" spans="1:13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4">
        <v>1980</v>
      </c>
      <c r="G180" s="8">
        <v>0.8</v>
      </c>
      <c r="H180" s="4">
        <f t="shared" si="2"/>
        <v>1584</v>
      </c>
      <c r="I180" s="4" t="s">
        <v>1051</v>
      </c>
      <c r="J180" s="6">
        <v>42181</v>
      </c>
      <c r="K180" s="10" t="s">
        <v>1044</v>
      </c>
      <c r="L180">
        <f>IF(Table1[[#This Row],[Sales stage]]&lt;&gt;"Won",Table1[[#This Row],[Close Date/Expected Close Date]]-Table1[[#This Row],[Reporting Date]],"")</f>
        <v>160</v>
      </c>
      <c r="M180" s="2"/>
    </row>
    <row r="181" spans="1:13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4">
        <v>1680</v>
      </c>
      <c r="G181" s="8">
        <v>0.7</v>
      </c>
      <c r="H181" s="4">
        <f t="shared" si="2"/>
        <v>1176</v>
      </c>
      <c r="I181" s="4" t="s">
        <v>1053</v>
      </c>
      <c r="J181" s="6">
        <v>42167</v>
      </c>
      <c r="K181" s="10" t="s">
        <v>1045</v>
      </c>
      <c r="L181">
        <f>IF(Table1[[#This Row],[Sales stage]]&lt;&gt;"Won",Table1[[#This Row],[Close Date/Expected Close Date]]-Table1[[#This Row],[Reporting Date]],"")</f>
        <v>146</v>
      </c>
      <c r="M181" s="2"/>
    </row>
    <row r="182" spans="1:13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4">
        <v>1850</v>
      </c>
      <c r="G182" s="8">
        <v>0.8</v>
      </c>
      <c r="H182" s="4">
        <f t="shared" si="2"/>
        <v>1480</v>
      </c>
      <c r="I182" s="4" t="s">
        <v>1051</v>
      </c>
      <c r="J182" s="6">
        <v>42129</v>
      </c>
      <c r="K182" s="10"/>
      <c r="L182">
        <f>IF(Table1[[#This Row],[Sales stage]]&lt;&gt;"Won",Table1[[#This Row],[Close Date/Expected Close Date]]-Table1[[#This Row],[Reporting Date]],"")</f>
        <v>108</v>
      </c>
      <c r="M182" s="2"/>
    </row>
    <row r="183" spans="1:13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4">
        <v>4720</v>
      </c>
      <c r="G183" s="8">
        <v>0.55000000000000004</v>
      </c>
      <c r="H183" s="4">
        <f t="shared" si="2"/>
        <v>2596</v>
      </c>
      <c r="I183" s="4" t="s">
        <v>1051</v>
      </c>
      <c r="J183" s="6">
        <v>42170</v>
      </c>
      <c r="K183" s="10" t="s">
        <v>1043</v>
      </c>
      <c r="L183">
        <f>IF(Table1[[#This Row],[Sales stage]]&lt;&gt;"Won",Table1[[#This Row],[Close Date/Expected Close Date]]-Table1[[#This Row],[Reporting Date]],"")</f>
        <v>149</v>
      </c>
      <c r="M183" s="2"/>
    </row>
    <row r="184" spans="1:13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4">
        <v>1530</v>
      </c>
      <c r="G184" s="8">
        <v>0.55000000000000004</v>
      </c>
      <c r="H184" s="4">
        <f t="shared" si="2"/>
        <v>841.50000000000011</v>
      </c>
      <c r="I184" s="4" t="s">
        <v>1050</v>
      </c>
      <c r="J184" s="6">
        <v>42136</v>
      </c>
      <c r="K184" s="10" t="s">
        <v>1044</v>
      </c>
      <c r="L184">
        <f>IF(Table1[[#This Row],[Sales stage]]&lt;&gt;"Won",Table1[[#This Row],[Close Date/Expected Close Date]]-Table1[[#This Row],[Reporting Date]],"")</f>
        <v>115</v>
      </c>
      <c r="M184" s="2"/>
    </row>
    <row r="185" spans="1:13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4">
        <v>1440</v>
      </c>
      <c r="G185" s="8">
        <v>0.7</v>
      </c>
      <c r="H185" s="4">
        <f t="shared" si="2"/>
        <v>1007.9999999999999</v>
      </c>
      <c r="I185" s="4" t="s">
        <v>1051</v>
      </c>
      <c r="J185" s="6">
        <v>42117</v>
      </c>
      <c r="K185" s="10" t="s">
        <v>1043</v>
      </c>
      <c r="L185">
        <f>IF(Table1[[#This Row],[Sales stage]]&lt;&gt;"Won",Table1[[#This Row],[Close Date/Expected Close Date]]-Table1[[#This Row],[Reporting Date]],"")</f>
        <v>96</v>
      </c>
      <c r="M185" s="2"/>
    </row>
    <row r="186" spans="1:13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4">
        <v>3570</v>
      </c>
      <c r="G186" s="8">
        <v>0.65</v>
      </c>
      <c r="H186" s="4">
        <f t="shared" si="2"/>
        <v>2320.5</v>
      </c>
      <c r="I186" s="4" t="s">
        <v>1051</v>
      </c>
      <c r="J186" s="6">
        <v>42059</v>
      </c>
      <c r="K186" s="10"/>
      <c r="L186" t="str">
        <f>IF(Table1[[#This Row],[Sales stage]]&lt;&gt;"Won",Table1[[#This Row],[Close Date/Expected Close Date]]-Table1[[#This Row],[Reporting Date]],"")</f>
        <v/>
      </c>
      <c r="M186" s="2"/>
    </row>
    <row r="187" spans="1:13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4">
        <v>2900</v>
      </c>
      <c r="G187" s="8">
        <v>0.65</v>
      </c>
      <c r="H187" s="4">
        <f t="shared" si="2"/>
        <v>1885</v>
      </c>
      <c r="I187" s="4" t="s">
        <v>1050</v>
      </c>
      <c r="J187" s="6">
        <v>42136</v>
      </c>
      <c r="K187" s="10" t="s">
        <v>1044</v>
      </c>
      <c r="L187">
        <f>IF(Table1[[#This Row],[Sales stage]]&lt;&gt;"Won",Table1[[#This Row],[Close Date/Expected Close Date]]-Table1[[#This Row],[Reporting Date]],"")</f>
        <v>115</v>
      </c>
      <c r="M187" s="2"/>
    </row>
    <row r="188" spans="1:13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4">
        <v>3900</v>
      </c>
      <c r="G188" s="8">
        <v>0.7</v>
      </c>
      <c r="H188" s="4">
        <f t="shared" si="2"/>
        <v>2730</v>
      </c>
      <c r="I188" s="4" t="s">
        <v>1051</v>
      </c>
      <c r="J188" s="6">
        <v>42155</v>
      </c>
      <c r="K188" s="10"/>
      <c r="L188">
        <f>IF(Table1[[#This Row],[Sales stage]]&lt;&gt;"Won",Table1[[#This Row],[Close Date/Expected Close Date]]-Table1[[#This Row],[Reporting Date]],"")</f>
        <v>134</v>
      </c>
      <c r="M188" s="2"/>
    </row>
    <row r="189" spans="1:13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4">
        <v>3280</v>
      </c>
      <c r="G189" s="8">
        <v>0.7</v>
      </c>
      <c r="H189" s="4">
        <f t="shared" si="2"/>
        <v>2296</v>
      </c>
      <c r="I189" s="4" t="s">
        <v>1051</v>
      </c>
      <c r="J189" s="6">
        <v>42099</v>
      </c>
      <c r="K189" s="10" t="s">
        <v>1046</v>
      </c>
      <c r="L189">
        <f>IF(Table1[[#This Row],[Sales stage]]&lt;&gt;"Won",Table1[[#This Row],[Close Date/Expected Close Date]]-Table1[[#This Row],[Reporting Date]],"")</f>
        <v>78</v>
      </c>
      <c r="M189" s="2"/>
    </row>
    <row r="190" spans="1:13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4">
        <v>3410</v>
      </c>
      <c r="G190" s="8">
        <v>0.65</v>
      </c>
      <c r="H190" s="4">
        <f t="shared" si="2"/>
        <v>2216.5</v>
      </c>
      <c r="I190" s="4" t="s">
        <v>1051</v>
      </c>
      <c r="J190" s="6">
        <v>42162</v>
      </c>
      <c r="K190" s="10" t="s">
        <v>1045</v>
      </c>
      <c r="L190">
        <f>IF(Table1[[#This Row],[Sales stage]]&lt;&gt;"Won",Table1[[#This Row],[Close Date/Expected Close Date]]-Table1[[#This Row],[Reporting Date]],"")</f>
        <v>140</v>
      </c>
      <c r="M190" s="2"/>
    </row>
    <row r="191" spans="1:13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4">
        <v>2520</v>
      </c>
      <c r="G191" s="8">
        <v>0.6</v>
      </c>
      <c r="H191" s="4">
        <f t="shared" si="2"/>
        <v>1512</v>
      </c>
      <c r="I191" s="4" t="s">
        <v>1051</v>
      </c>
      <c r="J191" s="6">
        <v>42062</v>
      </c>
      <c r="K191" s="10"/>
      <c r="L191" t="str">
        <f>IF(Table1[[#This Row],[Sales stage]]&lt;&gt;"Won",Table1[[#This Row],[Close Date/Expected Close Date]]-Table1[[#This Row],[Reporting Date]],"")</f>
        <v/>
      </c>
      <c r="M191" s="2"/>
    </row>
    <row r="192" spans="1:13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4">
        <v>2490</v>
      </c>
      <c r="G192" s="8">
        <v>0.85</v>
      </c>
      <c r="H192" s="4">
        <f t="shared" si="2"/>
        <v>2116.5</v>
      </c>
      <c r="I192" s="4" t="s">
        <v>1051</v>
      </c>
      <c r="J192" s="6">
        <v>42122</v>
      </c>
      <c r="K192" s="10" t="s">
        <v>1046</v>
      </c>
      <c r="L192">
        <f>IF(Table1[[#This Row],[Sales stage]]&lt;&gt;"Won",Table1[[#This Row],[Close Date/Expected Close Date]]-Table1[[#This Row],[Reporting Date]],"")</f>
        <v>100</v>
      </c>
      <c r="M192" s="2"/>
    </row>
    <row r="193" spans="1:13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4">
        <v>1250</v>
      </c>
      <c r="G193" s="8">
        <v>0.85</v>
      </c>
      <c r="H193" s="4">
        <f t="shared" si="2"/>
        <v>1062.5</v>
      </c>
      <c r="I193" s="4" t="s">
        <v>1050</v>
      </c>
      <c r="J193" s="6">
        <v>42121</v>
      </c>
      <c r="K193" s="10" t="s">
        <v>1046</v>
      </c>
      <c r="L193">
        <f>IF(Table1[[#This Row],[Sales stage]]&lt;&gt;"Won",Table1[[#This Row],[Close Date/Expected Close Date]]-Table1[[#This Row],[Reporting Date]],"")</f>
        <v>99</v>
      </c>
      <c r="M193" s="2"/>
    </row>
    <row r="194" spans="1:13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4">
        <v>1140</v>
      </c>
      <c r="G194" s="8">
        <v>0.7</v>
      </c>
      <c r="H194" s="4">
        <f t="shared" si="2"/>
        <v>798</v>
      </c>
      <c r="I194" s="4" t="s">
        <v>1051</v>
      </c>
      <c r="J194" s="6">
        <v>42176</v>
      </c>
      <c r="K194" s="10" t="s">
        <v>1043</v>
      </c>
      <c r="L194">
        <f>IF(Table1[[#This Row],[Sales stage]]&lt;&gt;"Won",Table1[[#This Row],[Close Date/Expected Close Date]]-Table1[[#This Row],[Reporting Date]],"")</f>
        <v>154</v>
      </c>
      <c r="M194" s="2"/>
    </row>
    <row r="195" spans="1:13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4">
        <v>2420</v>
      </c>
      <c r="G195" s="8">
        <v>0.6</v>
      </c>
      <c r="H195" s="4">
        <f t="shared" ref="H195:H258" si="3">F195*G195</f>
        <v>1452</v>
      </c>
      <c r="I195" s="4" t="s">
        <v>1053</v>
      </c>
      <c r="J195" s="6">
        <v>42175</v>
      </c>
      <c r="K195" s="10" t="s">
        <v>1043</v>
      </c>
      <c r="L195">
        <f>IF(Table1[[#This Row],[Sales stage]]&lt;&gt;"Won",Table1[[#This Row],[Close Date/Expected Close Date]]-Table1[[#This Row],[Reporting Date]],"")</f>
        <v>153</v>
      </c>
      <c r="M195" s="2"/>
    </row>
    <row r="196" spans="1:13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4">
        <v>2370</v>
      </c>
      <c r="G196" s="8">
        <v>0.7</v>
      </c>
      <c r="H196" s="4">
        <f t="shared" si="3"/>
        <v>1659</v>
      </c>
      <c r="I196" s="4" t="s">
        <v>1050</v>
      </c>
      <c r="J196" s="6">
        <v>42099</v>
      </c>
      <c r="K196" s="10"/>
      <c r="L196">
        <f>IF(Table1[[#This Row],[Sales stage]]&lt;&gt;"Won",Table1[[#This Row],[Close Date/Expected Close Date]]-Table1[[#This Row],[Reporting Date]],"")</f>
        <v>77</v>
      </c>
      <c r="M196" s="2"/>
    </row>
    <row r="197" spans="1:13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4">
        <v>1220</v>
      </c>
      <c r="G197" s="8">
        <v>0.7</v>
      </c>
      <c r="H197" s="4">
        <f t="shared" si="3"/>
        <v>854</v>
      </c>
      <c r="I197" s="4" t="s">
        <v>1050</v>
      </c>
      <c r="J197" s="6">
        <v>42130</v>
      </c>
      <c r="K197" s="10" t="s">
        <v>1043</v>
      </c>
      <c r="L197">
        <f>IF(Table1[[#This Row],[Sales stage]]&lt;&gt;"Won",Table1[[#This Row],[Close Date/Expected Close Date]]-Table1[[#This Row],[Reporting Date]],"")</f>
        <v>108</v>
      </c>
      <c r="M197" s="2"/>
    </row>
    <row r="198" spans="1:13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4">
        <v>550</v>
      </c>
      <c r="G198" s="8">
        <v>0.75</v>
      </c>
      <c r="H198" s="4">
        <f t="shared" si="3"/>
        <v>412.5</v>
      </c>
      <c r="I198" s="4" t="s">
        <v>1050</v>
      </c>
      <c r="J198" s="6">
        <v>42123</v>
      </c>
      <c r="K198" s="10" t="s">
        <v>1043</v>
      </c>
      <c r="L198">
        <f>IF(Table1[[#This Row],[Sales stage]]&lt;&gt;"Won",Table1[[#This Row],[Close Date/Expected Close Date]]-Table1[[#This Row],[Reporting Date]],"")</f>
        <v>101</v>
      </c>
      <c r="M198" s="2"/>
    </row>
    <row r="199" spans="1:13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4">
        <v>2290</v>
      </c>
      <c r="G199" s="8">
        <v>0.8</v>
      </c>
      <c r="H199" s="4">
        <f t="shared" si="3"/>
        <v>1832</v>
      </c>
      <c r="I199" s="4" t="s">
        <v>1051</v>
      </c>
      <c r="J199" s="6">
        <v>42129</v>
      </c>
      <c r="K199" s="10" t="s">
        <v>1044</v>
      </c>
      <c r="L199">
        <f>IF(Table1[[#This Row],[Sales stage]]&lt;&gt;"Won",Table1[[#This Row],[Close Date/Expected Close Date]]-Table1[[#This Row],[Reporting Date]],"")</f>
        <v>107</v>
      </c>
      <c r="M199" s="2"/>
    </row>
    <row r="200" spans="1:13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4">
        <v>4190</v>
      </c>
      <c r="G200" s="8">
        <v>0.6</v>
      </c>
      <c r="H200" s="4">
        <f t="shared" si="3"/>
        <v>2514</v>
      </c>
      <c r="I200" s="4" t="s">
        <v>1051</v>
      </c>
      <c r="J200" s="6">
        <v>42102</v>
      </c>
      <c r="K200" s="10"/>
      <c r="L200">
        <f>IF(Table1[[#This Row],[Sales stage]]&lt;&gt;"Won",Table1[[#This Row],[Close Date/Expected Close Date]]-Table1[[#This Row],[Reporting Date]],"")</f>
        <v>80</v>
      </c>
      <c r="M200" s="2"/>
    </row>
    <row r="201" spans="1:13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4">
        <v>3410</v>
      </c>
      <c r="G201" s="8">
        <v>0.65</v>
      </c>
      <c r="H201" s="4">
        <f t="shared" si="3"/>
        <v>2216.5</v>
      </c>
      <c r="I201" s="4" t="s">
        <v>1051</v>
      </c>
      <c r="J201" s="6">
        <v>42172</v>
      </c>
      <c r="K201" s="10" t="s">
        <v>1046</v>
      </c>
      <c r="L201">
        <f>IF(Table1[[#This Row],[Sales stage]]&lt;&gt;"Won",Table1[[#This Row],[Close Date/Expected Close Date]]-Table1[[#This Row],[Reporting Date]],"")</f>
        <v>150</v>
      </c>
      <c r="M201" s="2"/>
    </row>
    <row r="202" spans="1:13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4">
        <v>3020</v>
      </c>
      <c r="G202" s="8">
        <v>0.65</v>
      </c>
      <c r="H202" s="4">
        <f t="shared" si="3"/>
        <v>1963</v>
      </c>
      <c r="I202" s="4" t="s">
        <v>1050</v>
      </c>
      <c r="J202" s="6">
        <v>42143</v>
      </c>
      <c r="K202" s="10" t="s">
        <v>1044</v>
      </c>
      <c r="L202">
        <f>IF(Table1[[#This Row],[Sales stage]]&lt;&gt;"Won",Table1[[#This Row],[Close Date/Expected Close Date]]-Table1[[#This Row],[Reporting Date]],"")</f>
        <v>121</v>
      </c>
      <c r="M202" s="2"/>
    </row>
    <row r="203" spans="1:13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4">
        <v>2320</v>
      </c>
      <c r="G203" s="8">
        <v>0.8</v>
      </c>
      <c r="H203" s="4">
        <f t="shared" si="3"/>
        <v>1856</v>
      </c>
      <c r="I203" s="4" t="s">
        <v>1053</v>
      </c>
      <c r="J203" s="6">
        <v>42166</v>
      </c>
      <c r="K203" s="10" t="s">
        <v>1044</v>
      </c>
      <c r="L203">
        <f>IF(Table1[[#This Row],[Sales stage]]&lt;&gt;"Won",Table1[[#This Row],[Close Date/Expected Close Date]]-Table1[[#This Row],[Reporting Date]],"")</f>
        <v>144</v>
      </c>
      <c r="M203" s="2"/>
    </row>
    <row r="204" spans="1:13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4">
        <v>1310</v>
      </c>
      <c r="G204" s="8">
        <v>0.8</v>
      </c>
      <c r="H204" s="4">
        <f t="shared" si="3"/>
        <v>1048</v>
      </c>
      <c r="I204" s="4" t="s">
        <v>1051</v>
      </c>
      <c r="J204" s="6">
        <v>42091</v>
      </c>
      <c r="K204" s="10"/>
      <c r="L204" t="str">
        <f>IF(Table1[[#This Row],[Sales stage]]&lt;&gt;"Won",Table1[[#This Row],[Close Date/Expected Close Date]]-Table1[[#This Row],[Reporting Date]],"")</f>
        <v/>
      </c>
      <c r="M204" s="2"/>
    </row>
    <row r="205" spans="1:13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4">
        <v>4280</v>
      </c>
      <c r="G205" s="8">
        <v>0.65</v>
      </c>
      <c r="H205" s="4">
        <f t="shared" si="3"/>
        <v>2782</v>
      </c>
      <c r="I205" s="4" t="s">
        <v>1051</v>
      </c>
      <c r="J205" s="6">
        <v>42145</v>
      </c>
      <c r="K205" s="10" t="s">
        <v>1045</v>
      </c>
      <c r="L205">
        <f>IF(Table1[[#This Row],[Sales stage]]&lt;&gt;"Won",Table1[[#This Row],[Close Date/Expected Close Date]]-Table1[[#This Row],[Reporting Date]],"")</f>
        <v>122</v>
      </c>
      <c r="M205" s="2"/>
    </row>
    <row r="206" spans="1:13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4">
        <v>3500</v>
      </c>
      <c r="G206" s="8">
        <v>0.65</v>
      </c>
      <c r="H206" s="4">
        <f t="shared" si="3"/>
        <v>2275</v>
      </c>
      <c r="I206" s="4" t="s">
        <v>1051</v>
      </c>
      <c r="J206" s="6">
        <v>42135</v>
      </c>
      <c r="K206" s="10" t="s">
        <v>1044</v>
      </c>
      <c r="L206">
        <f>IF(Table1[[#This Row],[Sales stage]]&lt;&gt;"Won",Table1[[#This Row],[Close Date/Expected Close Date]]-Table1[[#This Row],[Reporting Date]],"")</f>
        <v>112</v>
      </c>
      <c r="M206" s="2"/>
    </row>
    <row r="207" spans="1:13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4">
        <v>3060</v>
      </c>
      <c r="G207" s="8">
        <v>0.85</v>
      </c>
      <c r="H207" s="4">
        <f t="shared" si="3"/>
        <v>2601</v>
      </c>
      <c r="I207" s="4" t="s">
        <v>1051</v>
      </c>
      <c r="J207" s="6">
        <v>42177</v>
      </c>
      <c r="K207" s="10" t="s">
        <v>1044</v>
      </c>
      <c r="L207">
        <f>IF(Table1[[#This Row],[Sales stage]]&lt;&gt;"Won",Table1[[#This Row],[Close Date/Expected Close Date]]-Table1[[#This Row],[Reporting Date]],"")</f>
        <v>154</v>
      </c>
      <c r="M207" s="2"/>
    </row>
    <row r="208" spans="1:13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4">
        <v>3770</v>
      </c>
      <c r="G208" s="8">
        <v>0.75</v>
      </c>
      <c r="H208" s="4">
        <f t="shared" si="3"/>
        <v>2827.5</v>
      </c>
      <c r="I208" s="4" t="s">
        <v>1053</v>
      </c>
      <c r="J208" s="6">
        <v>42163</v>
      </c>
      <c r="K208" s="10" t="s">
        <v>1044</v>
      </c>
      <c r="L208">
        <f>IF(Table1[[#This Row],[Sales stage]]&lt;&gt;"Won",Table1[[#This Row],[Close Date/Expected Close Date]]-Table1[[#This Row],[Reporting Date]],"")</f>
        <v>140</v>
      </c>
      <c r="M208" s="2"/>
    </row>
    <row r="209" spans="1:13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4">
        <v>2590</v>
      </c>
      <c r="G209" s="8">
        <v>0.5</v>
      </c>
      <c r="H209" s="4">
        <f t="shared" si="3"/>
        <v>1295</v>
      </c>
      <c r="I209" s="4" t="s">
        <v>1051</v>
      </c>
      <c r="J209" s="6">
        <v>42100</v>
      </c>
      <c r="K209" s="10" t="s">
        <v>1043</v>
      </c>
      <c r="L209">
        <f>IF(Table1[[#This Row],[Sales stage]]&lt;&gt;"Won",Table1[[#This Row],[Close Date/Expected Close Date]]-Table1[[#This Row],[Reporting Date]],"")</f>
        <v>77</v>
      </c>
      <c r="M209" s="2"/>
    </row>
    <row r="210" spans="1:13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4">
        <v>2910</v>
      </c>
      <c r="G210" s="8">
        <v>0.6</v>
      </c>
      <c r="H210" s="4">
        <f t="shared" si="3"/>
        <v>1746</v>
      </c>
      <c r="I210" s="4" t="s">
        <v>1051</v>
      </c>
      <c r="J210" s="6">
        <v>42137</v>
      </c>
      <c r="K210" s="10" t="s">
        <v>1046</v>
      </c>
      <c r="L210">
        <f>IF(Table1[[#This Row],[Sales stage]]&lt;&gt;"Won",Table1[[#This Row],[Close Date/Expected Close Date]]-Table1[[#This Row],[Reporting Date]],"")</f>
        <v>114</v>
      </c>
      <c r="M210" s="2"/>
    </row>
    <row r="211" spans="1:13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4">
        <v>4020</v>
      </c>
      <c r="G211" s="8">
        <v>0.55000000000000004</v>
      </c>
      <c r="H211" s="4">
        <f t="shared" si="3"/>
        <v>2211</v>
      </c>
      <c r="I211" s="4" t="s">
        <v>1053</v>
      </c>
      <c r="J211" s="6">
        <v>42121</v>
      </c>
      <c r="K211" s="10" t="s">
        <v>1045</v>
      </c>
      <c r="L211">
        <f>IF(Table1[[#This Row],[Sales stage]]&lt;&gt;"Won",Table1[[#This Row],[Close Date/Expected Close Date]]-Table1[[#This Row],[Reporting Date]],"")</f>
        <v>98</v>
      </c>
      <c r="M211" s="2"/>
    </row>
    <row r="212" spans="1:13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4">
        <v>2180</v>
      </c>
      <c r="G212" s="8">
        <v>0.6</v>
      </c>
      <c r="H212" s="4">
        <f t="shared" si="3"/>
        <v>1308</v>
      </c>
      <c r="I212" s="4" t="s">
        <v>1051</v>
      </c>
      <c r="J212" s="6">
        <v>42174</v>
      </c>
      <c r="K212" s="10" t="s">
        <v>1044</v>
      </c>
      <c r="L212">
        <f>IF(Table1[[#This Row],[Sales stage]]&lt;&gt;"Won",Table1[[#This Row],[Close Date/Expected Close Date]]-Table1[[#This Row],[Reporting Date]],"")</f>
        <v>151</v>
      </c>
      <c r="M212" s="2"/>
    </row>
    <row r="213" spans="1:13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4">
        <v>2980</v>
      </c>
      <c r="G213" s="8">
        <v>0.6</v>
      </c>
      <c r="H213" s="4">
        <f t="shared" si="3"/>
        <v>1788</v>
      </c>
      <c r="I213" s="4" t="s">
        <v>1051</v>
      </c>
      <c r="J213" s="6">
        <v>42119</v>
      </c>
      <c r="K213" s="10" t="s">
        <v>1046</v>
      </c>
      <c r="L213">
        <f>IF(Table1[[#This Row],[Sales stage]]&lt;&gt;"Won",Table1[[#This Row],[Close Date/Expected Close Date]]-Table1[[#This Row],[Reporting Date]],"")</f>
        <v>96</v>
      </c>
      <c r="M213" s="2"/>
    </row>
    <row r="214" spans="1:13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4">
        <v>1280</v>
      </c>
      <c r="G214" s="8">
        <v>0.5</v>
      </c>
      <c r="H214" s="4">
        <f t="shared" si="3"/>
        <v>640</v>
      </c>
      <c r="I214" s="4" t="s">
        <v>1053</v>
      </c>
      <c r="J214" s="6">
        <v>42128</v>
      </c>
      <c r="K214" s="10"/>
      <c r="L214">
        <f>IF(Table1[[#This Row],[Sales stage]]&lt;&gt;"Won",Table1[[#This Row],[Close Date/Expected Close Date]]-Table1[[#This Row],[Reporting Date]],"")</f>
        <v>105</v>
      </c>
      <c r="M214" s="2"/>
    </row>
    <row r="215" spans="1:13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4">
        <v>2940</v>
      </c>
      <c r="G215" s="8">
        <v>0.6</v>
      </c>
      <c r="H215" s="4">
        <f t="shared" si="3"/>
        <v>1764</v>
      </c>
      <c r="I215" s="4" t="s">
        <v>1053</v>
      </c>
      <c r="J215" s="6">
        <v>42077</v>
      </c>
      <c r="K215" s="10"/>
      <c r="L215" t="str">
        <f>IF(Table1[[#This Row],[Sales stage]]&lt;&gt;"Won",Table1[[#This Row],[Close Date/Expected Close Date]]-Table1[[#This Row],[Reporting Date]],"")</f>
        <v/>
      </c>
      <c r="M215" s="2"/>
    </row>
    <row r="216" spans="1:13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4">
        <v>4090</v>
      </c>
      <c r="G216" s="8">
        <v>0.65</v>
      </c>
      <c r="H216" s="4">
        <f t="shared" si="3"/>
        <v>2658.5</v>
      </c>
      <c r="I216" s="4" t="s">
        <v>1051</v>
      </c>
      <c r="J216" s="6">
        <v>42164</v>
      </c>
      <c r="K216" s="10" t="s">
        <v>1043</v>
      </c>
      <c r="L216">
        <f>IF(Table1[[#This Row],[Sales stage]]&lt;&gt;"Won",Table1[[#This Row],[Close Date/Expected Close Date]]-Table1[[#This Row],[Reporting Date]],"")</f>
        <v>141</v>
      </c>
      <c r="M216" s="2"/>
    </row>
    <row r="217" spans="1:13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4">
        <v>950</v>
      </c>
      <c r="G217" s="8">
        <v>0.85</v>
      </c>
      <c r="H217" s="4">
        <f t="shared" si="3"/>
        <v>807.5</v>
      </c>
      <c r="I217" s="4" t="s">
        <v>1053</v>
      </c>
      <c r="J217" s="6">
        <v>42142</v>
      </c>
      <c r="K217" s="10"/>
      <c r="L217">
        <f>IF(Table1[[#This Row],[Sales stage]]&lt;&gt;"Won",Table1[[#This Row],[Close Date/Expected Close Date]]-Table1[[#This Row],[Reporting Date]],"")</f>
        <v>118</v>
      </c>
      <c r="M217" s="2"/>
    </row>
    <row r="218" spans="1:13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4">
        <v>280</v>
      </c>
      <c r="G218" s="8">
        <v>0.55000000000000004</v>
      </c>
      <c r="H218" s="4">
        <f t="shared" si="3"/>
        <v>154</v>
      </c>
      <c r="I218" s="4" t="s">
        <v>1053</v>
      </c>
      <c r="J218" s="6">
        <v>42064</v>
      </c>
      <c r="K218" s="10"/>
      <c r="L218" t="str">
        <f>IF(Table1[[#This Row],[Sales stage]]&lt;&gt;"Won",Table1[[#This Row],[Close Date/Expected Close Date]]-Table1[[#This Row],[Reporting Date]],"")</f>
        <v/>
      </c>
      <c r="M218" s="2"/>
    </row>
    <row r="219" spans="1:13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4">
        <v>2430</v>
      </c>
      <c r="G219" s="8">
        <v>0.6</v>
      </c>
      <c r="H219" s="4">
        <f t="shared" si="3"/>
        <v>1458</v>
      </c>
      <c r="I219" s="4" t="s">
        <v>1051</v>
      </c>
      <c r="J219" s="6">
        <v>42130</v>
      </c>
      <c r="K219" s="10" t="s">
        <v>1044</v>
      </c>
      <c r="L219">
        <f>IF(Table1[[#This Row],[Sales stage]]&lt;&gt;"Won",Table1[[#This Row],[Close Date/Expected Close Date]]-Table1[[#This Row],[Reporting Date]],"")</f>
        <v>106</v>
      </c>
      <c r="M219" s="2"/>
    </row>
    <row r="220" spans="1:13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4">
        <v>2460</v>
      </c>
      <c r="G220" s="8">
        <v>0.7</v>
      </c>
      <c r="H220" s="4">
        <f t="shared" si="3"/>
        <v>1722</v>
      </c>
      <c r="I220" s="4" t="s">
        <v>1053</v>
      </c>
      <c r="J220" s="6">
        <v>42130</v>
      </c>
      <c r="K220" s="10" t="s">
        <v>1043</v>
      </c>
      <c r="L220">
        <f>IF(Table1[[#This Row],[Sales stage]]&lt;&gt;"Won",Table1[[#This Row],[Close Date/Expected Close Date]]-Table1[[#This Row],[Reporting Date]],"")</f>
        <v>106</v>
      </c>
      <c r="M220" s="2"/>
    </row>
    <row r="221" spans="1:13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4">
        <v>120</v>
      </c>
      <c r="G221" s="8">
        <v>0.5</v>
      </c>
      <c r="H221" s="4">
        <f t="shared" si="3"/>
        <v>60</v>
      </c>
      <c r="I221" s="2" t="s">
        <v>1052</v>
      </c>
      <c r="J221" s="6">
        <v>42098</v>
      </c>
      <c r="K221" s="10" t="s">
        <v>1043</v>
      </c>
      <c r="L221">
        <f>IF(Table1[[#This Row],[Sales stage]]&lt;&gt;"Won",Table1[[#This Row],[Close Date/Expected Close Date]]-Table1[[#This Row],[Reporting Date]],"")</f>
        <v>74</v>
      </c>
      <c r="M221" s="2"/>
    </row>
    <row r="222" spans="1:13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4">
        <v>4000</v>
      </c>
      <c r="G222" s="8">
        <v>0.65</v>
      </c>
      <c r="H222" s="4">
        <f t="shared" si="3"/>
        <v>2600</v>
      </c>
      <c r="I222" s="4" t="s">
        <v>1051</v>
      </c>
      <c r="J222" s="6">
        <v>42176</v>
      </c>
      <c r="K222" s="10" t="s">
        <v>1043</v>
      </c>
      <c r="L222">
        <f>IF(Table1[[#This Row],[Sales stage]]&lt;&gt;"Won",Table1[[#This Row],[Close Date/Expected Close Date]]-Table1[[#This Row],[Reporting Date]],"")</f>
        <v>152</v>
      </c>
      <c r="M222" s="2"/>
    </row>
    <row r="223" spans="1:13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4">
        <v>4340</v>
      </c>
      <c r="G223" s="8">
        <v>0.65</v>
      </c>
      <c r="H223" s="4">
        <f t="shared" si="3"/>
        <v>2821</v>
      </c>
      <c r="I223" s="4" t="s">
        <v>1051</v>
      </c>
      <c r="J223" s="6">
        <v>42094</v>
      </c>
      <c r="K223" s="10"/>
      <c r="L223" t="str">
        <f>IF(Table1[[#This Row],[Sales stage]]&lt;&gt;"Won",Table1[[#This Row],[Close Date/Expected Close Date]]-Table1[[#This Row],[Reporting Date]],"")</f>
        <v/>
      </c>
      <c r="M223" s="2"/>
    </row>
    <row r="224" spans="1:13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4">
        <v>1460</v>
      </c>
      <c r="G224" s="8">
        <v>0.6</v>
      </c>
      <c r="H224" s="4">
        <f t="shared" si="3"/>
        <v>876</v>
      </c>
      <c r="I224" s="4" t="s">
        <v>1051</v>
      </c>
      <c r="J224" s="6">
        <v>42132</v>
      </c>
      <c r="K224" s="10" t="s">
        <v>1046</v>
      </c>
      <c r="L224">
        <f>IF(Table1[[#This Row],[Sales stage]]&lt;&gt;"Won",Table1[[#This Row],[Close Date/Expected Close Date]]-Table1[[#This Row],[Reporting Date]],"")</f>
        <v>108</v>
      </c>
      <c r="M224" s="2"/>
    </row>
    <row r="225" spans="1:13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4">
        <v>4850</v>
      </c>
      <c r="G225" s="8">
        <v>0.8</v>
      </c>
      <c r="H225" s="4">
        <f t="shared" si="3"/>
        <v>3880</v>
      </c>
      <c r="I225" s="4" t="s">
        <v>1051</v>
      </c>
      <c r="J225" s="6">
        <v>42115</v>
      </c>
      <c r="K225" s="10" t="s">
        <v>1046</v>
      </c>
      <c r="L225">
        <f>IF(Table1[[#This Row],[Sales stage]]&lt;&gt;"Won",Table1[[#This Row],[Close Date/Expected Close Date]]-Table1[[#This Row],[Reporting Date]],"")</f>
        <v>91</v>
      </c>
      <c r="M225" s="2"/>
    </row>
    <row r="226" spans="1:13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4">
        <v>2120</v>
      </c>
      <c r="G226" s="8">
        <v>0.7</v>
      </c>
      <c r="H226" s="4">
        <f t="shared" si="3"/>
        <v>1484</v>
      </c>
      <c r="I226" s="4" t="s">
        <v>1053</v>
      </c>
      <c r="J226" s="6">
        <v>42181</v>
      </c>
      <c r="K226" s="10" t="s">
        <v>1046</v>
      </c>
      <c r="L226">
        <f>IF(Table1[[#This Row],[Sales stage]]&lt;&gt;"Won",Table1[[#This Row],[Close Date/Expected Close Date]]-Table1[[#This Row],[Reporting Date]],"")</f>
        <v>157</v>
      </c>
      <c r="M226" s="2"/>
    </row>
    <row r="227" spans="1:13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4">
        <v>930</v>
      </c>
      <c r="G227" s="8">
        <v>0.85</v>
      </c>
      <c r="H227" s="4">
        <f t="shared" si="3"/>
        <v>790.5</v>
      </c>
      <c r="I227" s="4" t="s">
        <v>1051</v>
      </c>
      <c r="J227" s="6">
        <v>42124</v>
      </c>
      <c r="K227" s="10" t="s">
        <v>1045</v>
      </c>
      <c r="L227">
        <f>IF(Table1[[#This Row],[Sales stage]]&lt;&gt;"Won",Table1[[#This Row],[Close Date/Expected Close Date]]-Table1[[#This Row],[Reporting Date]],"")</f>
        <v>100</v>
      </c>
      <c r="M227" s="2"/>
    </row>
    <row r="228" spans="1:13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4">
        <v>2380</v>
      </c>
      <c r="G228" s="8">
        <v>0.6</v>
      </c>
      <c r="H228" s="4">
        <f t="shared" si="3"/>
        <v>1428</v>
      </c>
      <c r="I228" s="4" t="s">
        <v>1053</v>
      </c>
      <c r="J228" s="6">
        <v>42158</v>
      </c>
      <c r="K228" s="10" t="s">
        <v>1046</v>
      </c>
      <c r="L228">
        <f>IF(Table1[[#This Row],[Sales stage]]&lt;&gt;"Won",Table1[[#This Row],[Close Date/Expected Close Date]]-Table1[[#This Row],[Reporting Date]],"")</f>
        <v>133</v>
      </c>
      <c r="M228" s="2"/>
    </row>
    <row r="229" spans="1:13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4">
        <v>480</v>
      </c>
      <c r="G229" s="8">
        <v>0.75</v>
      </c>
      <c r="H229" s="4">
        <f t="shared" si="3"/>
        <v>360</v>
      </c>
      <c r="I229" s="2" t="s">
        <v>1052</v>
      </c>
      <c r="J229" s="6">
        <v>42177</v>
      </c>
      <c r="K229" s="10" t="s">
        <v>1045</v>
      </c>
      <c r="L229">
        <f>IF(Table1[[#This Row],[Sales stage]]&lt;&gt;"Won",Table1[[#This Row],[Close Date/Expected Close Date]]-Table1[[#This Row],[Reporting Date]],"")</f>
        <v>152</v>
      </c>
      <c r="M229" s="2"/>
    </row>
    <row r="230" spans="1:13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4">
        <v>4280</v>
      </c>
      <c r="G230" s="8">
        <v>0.65</v>
      </c>
      <c r="H230" s="4">
        <f t="shared" si="3"/>
        <v>2782</v>
      </c>
      <c r="I230" s="4" t="s">
        <v>1050</v>
      </c>
      <c r="J230" s="6">
        <v>42107</v>
      </c>
      <c r="K230" s="10" t="s">
        <v>1044</v>
      </c>
      <c r="L230">
        <f>IF(Table1[[#This Row],[Sales stage]]&lt;&gt;"Won",Table1[[#This Row],[Close Date/Expected Close Date]]-Table1[[#This Row],[Reporting Date]],"")</f>
        <v>82</v>
      </c>
      <c r="M230" s="2"/>
    </row>
    <row r="231" spans="1:13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4">
        <v>1330</v>
      </c>
      <c r="G231" s="8">
        <v>0.75</v>
      </c>
      <c r="H231" s="4">
        <f t="shared" si="3"/>
        <v>997.5</v>
      </c>
      <c r="I231" s="4" t="s">
        <v>1053</v>
      </c>
      <c r="J231" s="6">
        <v>42124</v>
      </c>
      <c r="K231" s="10" t="s">
        <v>1044</v>
      </c>
      <c r="L231">
        <f>IF(Table1[[#This Row],[Sales stage]]&lt;&gt;"Won",Table1[[#This Row],[Close Date/Expected Close Date]]-Table1[[#This Row],[Reporting Date]],"")</f>
        <v>99</v>
      </c>
      <c r="M231" s="2"/>
    </row>
    <row r="232" spans="1:13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4">
        <v>4560</v>
      </c>
      <c r="G232" s="8">
        <v>0.75</v>
      </c>
      <c r="H232" s="4">
        <f t="shared" si="3"/>
        <v>3420</v>
      </c>
      <c r="I232" s="4" t="s">
        <v>1051</v>
      </c>
      <c r="J232" s="6">
        <v>42152</v>
      </c>
      <c r="K232" s="10" t="s">
        <v>1044</v>
      </c>
      <c r="L232">
        <f>IF(Table1[[#This Row],[Sales stage]]&lt;&gt;"Won",Table1[[#This Row],[Close Date/Expected Close Date]]-Table1[[#This Row],[Reporting Date]],"")</f>
        <v>127</v>
      </c>
      <c r="M232" s="2"/>
    </row>
    <row r="233" spans="1:13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4">
        <v>4060</v>
      </c>
      <c r="G233" s="8">
        <v>0.65</v>
      </c>
      <c r="H233" s="4">
        <f t="shared" si="3"/>
        <v>2639</v>
      </c>
      <c r="I233" s="4" t="s">
        <v>1053</v>
      </c>
      <c r="J233" s="6">
        <v>42167</v>
      </c>
      <c r="K233" s="10"/>
      <c r="L233">
        <f>IF(Table1[[#This Row],[Sales stage]]&lt;&gt;"Won",Table1[[#This Row],[Close Date/Expected Close Date]]-Table1[[#This Row],[Reporting Date]],"")</f>
        <v>142</v>
      </c>
      <c r="M233" s="2"/>
    </row>
    <row r="234" spans="1:13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4">
        <v>1860</v>
      </c>
      <c r="G234" s="8">
        <v>0.8</v>
      </c>
      <c r="H234" s="4">
        <f t="shared" si="3"/>
        <v>1488</v>
      </c>
      <c r="I234" s="4" t="s">
        <v>1053</v>
      </c>
      <c r="J234" s="6">
        <v>42130</v>
      </c>
      <c r="K234" s="10" t="s">
        <v>1044</v>
      </c>
      <c r="L234">
        <f>IF(Table1[[#This Row],[Sales stage]]&lt;&gt;"Won",Table1[[#This Row],[Close Date/Expected Close Date]]-Table1[[#This Row],[Reporting Date]],"")</f>
        <v>105</v>
      </c>
      <c r="M234" s="2"/>
    </row>
    <row r="235" spans="1:13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4">
        <v>1150</v>
      </c>
      <c r="G235" s="8">
        <v>0.55000000000000004</v>
      </c>
      <c r="H235" s="4">
        <f t="shared" si="3"/>
        <v>632.5</v>
      </c>
      <c r="I235" s="4" t="s">
        <v>1051</v>
      </c>
      <c r="J235" s="6">
        <v>42172</v>
      </c>
      <c r="K235" s="10" t="s">
        <v>1043</v>
      </c>
      <c r="L235">
        <f>IF(Table1[[#This Row],[Sales stage]]&lt;&gt;"Won",Table1[[#This Row],[Close Date/Expected Close Date]]-Table1[[#This Row],[Reporting Date]],"")</f>
        <v>147</v>
      </c>
      <c r="M235" s="2"/>
    </row>
    <row r="236" spans="1:13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4">
        <v>710</v>
      </c>
      <c r="G236" s="8">
        <v>0.65</v>
      </c>
      <c r="H236" s="4">
        <f t="shared" si="3"/>
        <v>461.5</v>
      </c>
      <c r="I236" s="4" t="s">
        <v>1051</v>
      </c>
      <c r="J236" s="6">
        <v>42129</v>
      </c>
      <c r="K236" s="10" t="s">
        <v>1043</v>
      </c>
      <c r="L236">
        <f>IF(Table1[[#This Row],[Sales stage]]&lt;&gt;"Won",Table1[[#This Row],[Close Date/Expected Close Date]]-Table1[[#This Row],[Reporting Date]],"")</f>
        <v>104</v>
      </c>
      <c r="M236" s="2"/>
    </row>
    <row r="237" spans="1:13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4">
        <v>1270</v>
      </c>
      <c r="G237" s="8">
        <v>0.65</v>
      </c>
      <c r="H237" s="4">
        <f t="shared" si="3"/>
        <v>825.5</v>
      </c>
      <c r="I237" s="4" t="s">
        <v>1051</v>
      </c>
      <c r="J237" s="6">
        <v>42159</v>
      </c>
      <c r="K237" s="10" t="s">
        <v>1044</v>
      </c>
      <c r="L237">
        <f>IF(Table1[[#This Row],[Sales stage]]&lt;&gt;"Won",Table1[[#This Row],[Close Date/Expected Close Date]]-Table1[[#This Row],[Reporting Date]],"")</f>
        <v>134</v>
      </c>
      <c r="M237" s="2"/>
    </row>
    <row r="238" spans="1:13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4">
        <v>2010</v>
      </c>
      <c r="G238" s="8">
        <v>0.8</v>
      </c>
      <c r="H238" s="4">
        <f t="shared" si="3"/>
        <v>1608</v>
      </c>
      <c r="I238" s="4" t="s">
        <v>1050</v>
      </c>
      <c r="J238" s="6">
        <v>42039</v>
      </c>
      <c r="K238" s="10"/>
      <c r="L238" t="str">
        <f>IF(Table1[[#This Row],[Sales stage]]&lt;&gt;"Won",Table1[[#This Row],[Close Date/Expected Close Date]]-Table1[[#This Row],[Reporting Date]],"")</f>
        <v/>
      </c>
      <c r="M238" s="2"/>
    </row>
    <row r="239" spans="1:13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4">
        <v>4300</v>
      </c>
      <c r="G239" s="8">
        <v>0.85</v>
      </c>
      <c r="H239" s="4">
        <f t="shared" si="3"/>
        <v>3655</v>
      </c>
      <c r="I239" s="4" t="s">
        <v>1051</v>
      </c>
      <c r="J239" s="6">
        <v>42104</v>
      </c>
      <c r="K239" s="10" t="s">
        <v>1043</v>
      </c>
      <c r="L239">
        <f>IF(Table1[[#This Row],[Sales stage]]&lt;&gt;"Won",Table1[[#This Row],[Close Date/Expected Close Date]]-Table1[[#This Row],[Reporting Date]],"")</f>
        <v>79</v>
      </c>
      <c r="M239" s="2"/>
    </row>
    <row r="240" spans="1:13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4">
        <v>3630</v>
      </c>
      <c r="G240" s="8">
        <v>0.7</v>
      </c>
      <c r="H240" s="4">
        <f t="shared" si="3"/>
        <v>2541</v>
      </c>
      <c r="I240" s="4" t="s">
        <v>1051</v>
      </c>
      <c r="J240" s="6">
        <v>42157</v>
      </c>
      <c r="K240" s="10" t="s">
        <v>1046</v>
      </c>
      <c r="L240">
        <f>IF(Table1[[#This Row],[Sales stage]]&lt;&gt;"Won",Table1[[#This Row],[Close Date/Expected Close Date]]-Table1[[#This Row],[Reporting Date]],"")</f>
        <v>132</v>
      </c>
      <c r="M240" s="2"/>
    </row>
    <row r="241" spans="1:13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4">
        <v>3120</v>
      </c>
      <c r="G241" s="8">
        <v>0.8</v>
      </c>
      <c r="H241" s="4">
        <f t="shared" si="3"/>
        <v>2496</v>
      </c>
      <c r="I241" s="4" t="s">
        <v>1053</v>
      </c>
      <c r="J241" s="6">
        <v>42137</v>
      </c>
      <c r="K241" s="10" t="s">
        <v>1043</v>
      </c>
      <c r="L241">
        <f>IF(Table1[[#This Row],[Sales stage]]&lt;&gt;"Won",Table1[[#This Row],[Close Date/Expected Close Date]]-Table1[[#This Row],[Reporting Date]],"")</f>
        <v>112</v>
      </c>
      <c r="M241" s="2"/>
    </row>
    <row r="242" spans="1:13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4">
        <v>1670</v>
      </c>
      <c r="G242" s="8">
        <v>0.7</v>
      </c>
      <c r="H242" s="4">
        <f t="shared" si="3"/>
        <v>1169</v>
      </c>
      <c r="I242" s="4" t="s">
        <v>1053</v>
      </c>
      <c r="J242" s="6">
        <v>42128</v>
      </c>
      <c r="K242" s="10" t="s">
        <v>1044</v>
      </c>
      <c r="L242">
        <f>IF(Table1[[#This Row],[Sales stage]]&lt;&gt;"Won",Table1[[#This Row],[Close Date/Expected Close Date]]-Table1[[#This Row],[Reporting Date]],"")</f>
        <v>103</v>
      </c>
      <c r="M242" s="2"/>
    </row>
    <row r="243" spans="1:13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4">
        <v>430</v>
      </c>
      <c r="G243" s="8">
        <v>0.65</v>
      </c>
      <c r="H243" s="4">
        <f t="shared" si="3"/>
        <v>279.5</v>
      </c>
      <c r="I243" s="4" t="s">
        <v>1050</v>
      </c>
      <c r="J243" s="6">
        <v>42139</v>
      </c>
      <c r="K243" s="10"/>
      <c r="L243">
        <f>IF(Table1[[#This Row],[Sales stage]]&lt;&gt;"Won",Table1[[#This Row],[Close Date/Expected Close Date]]-Table1[[#This Row],[Reporting Date]],"")</f>
        <v>114</v>
      </c>
      <c r="M243" s="2"/>
    </row>
    <row r="244" spans="1:13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4">
        <v>4190</v>
      </c>
      <c r="G244" s="8">
        <v>0.55000000000000004</v>
      </c>
      <c r="H244" s="4">
        <f t="shared" si="3"/>
        <v>2304.5</v>
      </c>
      <c r="I244" s="4" t="s">
        <v>1051</v>
      </c>
      <c r="J244" s="6">
        <v>42128</v>
      </c>
      <c r="K244" s="10" t="s">
        <v>1045</v>
      </c>
      <c r="L244">
        <f>IF(Table1[[#This Row],[Sales stage]]&lt;&gt;"Won",Table1[[#This Row],[Close Date/Expected Close Date]]-Table1[[#This Row],[Reporting Date]],"")</f>
        <v>102</v>
      </c>
      <c r="M244" s="2"/>
    </row>
    <row r="245" spans="1:13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4">
        <v>1250</v>
      </c>
      <c r="G245" s="8">
        <v>0.65</v>
      </c>
      <c r="H245" s="4">
        <f t="shared" si="3"/>
        <v>812.5</v>
      </c>
      <c r="I245" s="4" t="s">
        <v>1050</v>
      </c>
      <c r="J245" s="6">
        <v>42156</v>
      </c>
      <c r="K245" s="10" t="s">
        <v>1043</v>
      </c>
      <c r="L245">
        <f>IF(Table1[[#This Row],[Sales stage]]&lt;&gt;"Won",Table1[[#This Row],[Close Date/Expected Close Date]]-Table1[[#This Row],[Reporting Date]],"")</f>
        <v>130</v>
      </c>
      <c r="M245" s="2"/>
    </row>
    <row r="246" spans="1:13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4">
        <v>2690</v>
      </c>
      <c r="G246" s="8">
        <v>0.6</v>
      </c>
      <c r="H246" s="4">
        <f t="shared" si="3"/>
        <v>1614</v>
      </c>
      <c r="I246" s="4" t="s">
        <v>1053</v>
      </c>
      <c r="J246" s="6">
        <v>42171</v>
      </c>
      <c r="K246" s="10"/>
      <c r="L246">
        <f>IF(Table1[[#This Row],[Sales stage]]&lt;&gt;"Won",Table1[[#This Row],[Close Date/Expected Close Date]]-Table1[[#This Row],[Reporting Date]],"")</f>
        <v>145</v>
      </c>
      <c r="M246" s="2"/>
    </row>
    <row r="247" spans="1:13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4">
        <v>4840</v>
      </c>
      <c r="G247" s="8">
        <v>0.7</v>
      </c>
      <c r="H247" s="4">
        <f t="shared" si="3"/>
        <v>3388</v>
      </c>
      <c r="I247" s="4" t="s">
        <v>1053</v>
      </c>
      <c r="J247" s="6">
        <v>42085</v>
      </c>
      <c r="K247" s="10"/>
      <c r="L247" t="str">
        <f>IF(Table1[[#This Row],[Sales stage]]&lt;&gt;"Won",Table1[[#This Row],[Close Date/Expected Close Date]]-Table1[[#This Row],[Reporting Date]],"")</f>
        <v/>
      </c>
      <c r="M247" s="2"/>
    </row>
    <row r="248" spans="1:13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4">
        <v>4300</v>
      </c>
      <c r="G248" s="8">
        <v>0.8</v>
      </c>
      <c r="H248" s="4">
        <f t="shared" si="3"/>
        <v>3440</v>
      </c>
      <c r="I248" s="4" t="s">
        <v>1053</v>
      </c>
      <c r="J248" s="6">
        <v>42157</v>
      </c>
      <c r="K248" s="10" t="s">
        <v>1044</v>
      </c>
      <c r="L248">
        <f>IF(Table1[[#This Row],[Sales stage]]&lt;&gt;"Won",Table1[[#This Row],[Close Date/Expected Close Date]]-Table1[[#This Row],[Reporting Date]],"")</f>
        <v>130</v>
      </c>
      <c r="M248" s="2"/>
    </row>
    <row r="249" spans="1:13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4">
        <v>1740</v>
      </c>
      <c r="G249" s="8">
        <v>0.7</v>
      </c>
      <c r="H249" s="4">
        <f t="shared" si="3"/>
        <v>1218</v>
      </c>
      <c r="I249" s="4" t="s">
        <v>1051</v>
      </c>
      <c r="J249" s="6">
        <v>42143</v>
      </c>
      <c r="K249" s="10" t="s">
        <v>1044</v>
      </c>
      <c r="L249">
        <f>IF(Table1[[#This Row],[Sales stage]]&lt;&gt;"Won",Table1[[#This Row],[Close Date/Expected Close Date]]-Table1[[#This Row],[Reporting Date]],"")</f>
        <v>116</v>
      </c>
      <c r="M249" s="2"/>
    </row>
    <row r="250" spans="1:13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4">
        <v>1340</v>
      </c>
      <c r="G250" s="8">
        <v>0.55000000000000004</v>
      </c>
      <c r="H250" s="4">
        <f t="shared" si="3"/>
        <v>737.00000000000011</v>
      </c>
      <c r="I250" s="4" t="s">
        <v>1053</v>
      </c>
      <c r="J250" s="6">
        <v>42131</v>
      </c>
      <c r="K250" s="10" t="s">
        <v>1044</v>
      </c>
      <c r="L250">
        <f>IF(Table1[[#This Row],[Sales stage]]&lt;&gt;"Won",Table1[[#This Row],[Close Date/Expected Close Date]]-Table1[[#This Row],[Reporting Date]],"")</f>
        <v>104</v>
      </c>
      <c r="M250" s="2"/>
    </row>
    <row r="251" spans="1:13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4">
        <v>880</v>
      </c>
      <c r="G251" s="8">
        <v>0.65</v>
      </c>
      <c r="H251" s="4">
        <f t="shared" si="3"/>
        <v>572</v>
      </c>
      <c r="I251" s="4" t="s">
        <v>1053</v>
      </c>
      <c r="J251" s="6">
        <v>42051</v>
      </c>
      <c r="K251" s="10"/>
      <c r="L251" t="str">
        <f>IF(Table1[[#This Row],[Sales stage]]&lt;&gt;"Won",Table1[[#This Row],[Close Date/Expected Close Date]]-Table1[[#This Row],[Reporting Date]],"")</f>
        <v/>
      </c>
      <c r="M251" s="2"/>
    </row>
    <row r="252" spans="1:13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4">
        <v>110</v>
      </c>
      <c r="G252" s="8">
        <v>0.75</v>
      </c>
      <c r="H252" s="4">
        <f t="shared" si="3"/>
        <v>82.5</v>
      </c>
      <c r="I252" s="4" t="s">
        <v>1053</v>
      </c>
      <c r="J252" s="6">
        <v>42174</v>
      </c>
      <c r="K252" s="10" t="s">
        <v>1043</v>
      </c>
      <c r="L252">
        <f>IF(Table1[[#This Row],[Sales stage]]&lt;&gt;"Won",Table1[[#This Row],[Close Date/Expected Close Date]]-Table1[[#This Row],[Reporting Date]],"")</f>
        <v>147</v>
      </c>
      <c r="M252" s="2"/>
    </row>
    <row r="253" spans="1:13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4">
        <v>190</v>
      </c>
      <c r="G253" s="8">
        <v>0.6</v>
      </c>
      <c r="H253" s="4">
        <f t="shared" si="3"/>
        <v>114</v>
      </c>
      <c r="I253" s="2" t="s">
        <v>1052</v>
      </c>
      <c r="J253" s="6">
        <v>42120</v>
      </c>
      <c r="K253" s="10" t="s">
        <v>1043</v>
      </c>
      <c r="L253">
        <f>IF(Table1[[#This Row],[Sales stage]]&lt;&gt;"Won",Table1[[#This Row],[Close Date/Expected Close Date]]-Table1[[#This Row],[Reporting Date]],"")</f>
        <v>93</v>
      </c>
      <c r="M253" s="2"/>
    </row>
    <row r="254" spans="1:13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4">
        <v>1300</v>
      </c>
      <c r="G254" s="8">
        <v>0.8</v>
      </c>
      <c r="H254" s="4">
        <f t="shared" si="3"/>
        <v>1040</v>
      </c>
      <c r="I254" s="4" t="s">
        <v>1051</v>
      </c>
      <c r="J254" s="6">
        <v>42167</v>
      </c>
      <c r="K254" s="10" t="s">
        <v>1044</v>
      </c>
      <c r="L254">
        <f>IF(Table1[[#This Row],[Sales stage]]&lt;&gt;"Won",Table1[[#This Row],[Close Date/Expected Close Date]]-Table1[[#This Row],[Reporting Date]],"")</f>
        <v>140</v>
      </c>
      <c r="M254" s="2"/>
    </row>
    <row r="255" spans="1:13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4">
        <v>3520</v>
      </c>
      <c r="G255" s="8">
        <v>0.6</v>
      </c>
      <c r="H255" s="4">
        <f t="shared" si="3"/>
        <v>2112</v>
      </c>
      <c r="I255" s="4" t="s">
        <v>1051</v>
      </c>
      <c r="J255" s="6">
        <v>42163</v>
      </c>
      <c r="K255" s="10"/>
      <c r="L255">
        <f>IF(Table1[[#This Row],[Sales stage]]&lt;&gt;"Won",Table1[[#This Row],[Close Date/Expected Close Date]]-Table1[[#This Row],[Reporting Date]],"")</f>
        <v>136</v>
      </c>
      <c r="M255" s="2"/>
    </row>
    <row r="256" spans="1:13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4">
        <v>2140</v>
      </c>
      <c r="G256" s="8">
        <v>0.7</v>
      </c>
      <c r="H256" s="4">
        <f t="shared" si="3"/>
        <v>1498</v>
      </c>
      <c r="I256" s="4" t="s">
        <v>1053</v>
      </c>
      <c r="J256" s="6">
        <v>42173</v>
      </c>
      <c r="K256" s="10" t="s">
        <v>1045</v>
      </c>
      <c r="L256">
        <f>IF(Table1[[#This Row],[Sales stage]]&lt;&gt;"Won",Table1[[#This Row],[Close Date/Expected Close Date]]-Table1[[#This Row],[Reporting Date]],"")</f>
        <v>146</v>
      </c>
      <c r="M256" s="2"/>
    </row>
    <row r="257" spans="1:13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4">
        <v>1630</v>
      </c>
      <c r="G257" s="8">
        <v>0.85</v>
      </c>
      <c r="H257" s="4">
        <f t="shared" si="3"/>
        <v>1385.5</v>
      </c>
      <c r="I257" s="4" t="s">
        <v>1051</v>
      </c>
      <c r="J257" s="6">
        <v>42157</v>
      </c>
      <c r="K257" s="10" t="s">
        <v>1043</v>
      </c>
      <c r="L257">
        <f>IF(Table1[[#This Row],[Sales stage]]&lt;&gt;"Won",Table1[[#This Row],[Close Date/Expected Close Date]]-Table1[[#This Row],[Reporting Date]],"")</f>
        <v>130</v>
      </c>
      <c r="M257" s="2"/>
    </row>
    <row r="258" spans="1:13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4">
        <v>3560</v>
      </c>
      <c r="G258" s="8">
        <v>0.5</v>
      </c>
      <c r="H258" s="4">
        <f t="shared" si="3"/>
        <v>1780</v>
      </c>
      <c r="I258" s="4" t="s">
        <v>1053</v>
      </c>
      <c r="J258" s="6">
        <v>42128</v>
      </c>
      <c r="K258" s="10" t="s">
        <v>1044</v>
      </c>
      <c r="L258">
        <f>IF(Table1[[#This Row],[Sales stage]]&lt;&gt;"Won",Table1[[#This Row],[Close Date/Expected Close Date]]-Table1[[#This Row],[Reporting Date]],"")</f>
        <v>101</v>
      </c>
      <c r="M258" s="2"/>
    </row>
    <row r="259" spans="1:13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4">
        <v>4710</v>
      </c>
      <c r="G259" s="8">
        <v>0.8</v>
      </c>
      <c r="H259" s="4">
        <f t="shared" ref="H259:H322" si="4">F259*G259</f>
        <v>3768</v>
      </c>
      <c r="I259" s="4" t="s">
        <v>1051</v>
      </c>
      <c r="J259" s="6">
        <v>42108</v>
      </c>
      <c r="K259" s="10" t="s">
        <v>1046</v>
      </c>
      <c r="L259">
        <f>IF(Table1[[#This Row],[Sales stage]]&lt;&gt;"Won",Table1[[#This Row],[Close Date/Expected Close Date]]-Table1[[#This Row],[Reporting Date]],"")</f>
        <v>80</v>
      </c>
      <c r="M259" s="2"/>
    </row>
    <row r="260" spans="1:13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4">
        <v>1700</v>
      </c>
      <c r="G260" s="8">
        <v>0.85</v>
      </c>
      <c r="H260" s="4">
        <f t="shared" si="4"/>
        <v>1445</v>
      </c>
      <c r="I260" s="4" t="s">
        <v>1051</v>
      </c>
      <c r="J260" s="6">
        <v>42135</v>
      </c>
      <c r="K260" s="10" t="s">
        <v>1043</v>
      </c>
      <c r="L260">
        <f>IF(Table1[[#This Row],[Sales stage]]&lt;&gt;"Won",Table1[[#This Row],[Close Date/Expected Close Date]]-Table1[[#This Row],[Reporting Date]],"")</f>
        <v>107</v>
      </c>
      <c r="M260" s="2"/>
    </row>
    <row r="261" spans="1:13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4">
        <v>550</v>
      </c>
      <c r="G261" s="8">
        <v>0.6</v>
      </c>
      <c r="H261" s="4">
        <f t="shared" si="4"/>
        <v>330</v>
      </c>
      <c r="I261" s="4" t="s">
        <v>1051</v>
      </c>
      <c r="J261" s="6">
        <v>42112</v>
      </c>
      <c r="K261" s="10" t="s">
        <v>1045</v>
      </c>
      <c r="L261">
        <f>IF(Table1[[#This Row],[Sales stage]]&lt;&gt;"Won",Table1[[#This Row],[Close Date/Expected Close Date]]-Table1[[#This Row],[Reporting Date]],"")</f>
        <v>84</v>
      </c>
      <c r="M261" s="2"/>
    </row>
    <row r="262" spans="1:13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4">
        <v>2070</v>
      </c>
      <c r="G262" s="8">
        <v>0.7</v>
      </c>
      <c r="H262" s="4">
        <f t="shared" si="4"/>
        <v>1449</v>
      </c>
      <c r="I262" s="4" t="s">
        <v>1051</v>
      </c>
      <c r="J262" s="6">
        <v>42154</v>
      </c>
      <c r="K262" s="10" t="s">
        <v>1043</v>
      </c>
      <c r="L262">
        <f>IF(Table1[[#This Row],[Sales stage]]&lt;&gt;"Won",Table1[[#This Row],[Close Date/Expected Close Date]]-Table1[[#This Row],[Reporting Date]],"")</f>
        <v>126</v>
      </c>
      <c r="M262" s="2"/>
    </row>
    <row r="263" spans="1:13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4">
        <v>3370</v>
      </c>
      <c r="G263" s="8">
        <v>0.8</v>
      </c>
      <c r="H263" s="4">
        <f t="shared" si="4"/>
        <v>2696</v>
      </c>
      <c r="I263" s="4" t="s">
        <v>1051</v>
      </c>
      <c r="J263" s="6">
        <v>42102</v>
      </c>
      <c r="K263" s="10" t="s">
        <v>1045</v>
      </c>
      <c r="L263">
        <f>IF(Table1[[#This Row],[Sales stage]]&lt;&gt;"Won",Table1[[#This Row],[Close Date/Expected Close Date]]-Table1[[#This Row],[Reporting Date]],"")</f>
        <v>74</v>
      </c>
      <c r="M263" s="2"/>
    </row>
    <row r="264" spans="1:13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4">
        <v>560</v>
      </c>
      <c r="G264" s="8">
        <v>0.65</v>
      </c>
      <c r="H264" s="4">
        <f t="shared" si="4"/>
        <v>364</v>
      </c>
      <c r="I264" s="4" t="s">
        <v>1050</v>
      </c>
      <c r="J264" s="6">
        <v>42160</v>
      </c>
      <c r="K264" s="10"/>
      <c r="L264">
        <f>IF(Table1[[#This Row],[Sales stage]]&lt;&gt;"Won",Table1[[#This Row],[Close Date/Expected Close Date]]-Table1[[#This Row],[Reporting Date]],"")</f>
        <v>132</v>
      </c>
      <c r="M264" s="2"/>
    </row>
    <row r="265" spans="1:13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4">
        <v>530</v>
      </c>
      <c r="G265" s="8">
        <v>0.8</v>
      </c>
      <c r="H265" s="4">
        <f t="shared" si="4"/>
        <v>424</v>
      </c>
      <c r="I265" s="4" t="s">
        <v>1050</v>
      </c>
      <c r="J265" s="6">
        <v>42165</v>
      </c>
      <c r="K265" s="10" t="s">
        <v>1044</v>
      </c>
      <c r="L265">
        <f>IF(Table1[[#This Row],[Sales stage]]&lt;&gt;"Won",Table1[[#This Row],[Close Date/Expected Close Date]]-Table1[[#This Row],[Reporting Date]],"")</f>
        <v>137</v>
      </c>
      <c r="M265" s="2"/>
    </row>
    <row r="266" spans="1:13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4">
        <v>2640</v>
      </c>
      <c r="G266" s="8">
        <v>0.8</v>
      </c>
      <c r="H266" s="4">
        <f t="shared" si="4"/>
        <v>2112</v>
      </c>
      <c r="I266" s="4" t="s">
        <v>1053</v>
      </c>
      <c r="J266" s="6">
        <v>42117</v>
      </c>
      <c r="K266" s="10" t="s">
        <v>1043</v>
      </c>
      <c r="L266">
        <f>IF(Table1[[#This Row],[Sales stage]]&lt;&gt;"Won",Table1[[#This Row],[Close Date/Expected Close Date]]-Table1[[#This Row],[Reporting Date]],"")</f>
        <v>89</v>
      </c>
      <c r="M266" s="2"/>
    </row>
    <row r="267" spans="1:13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4">
        <v>4840</v>
      </c>
      <c r="G267" s="8">
        <v>0.85</v>
      </c>
      <c r="H267" s="4">
        <f t="shared" si="4"/>
        <v>4114</v>
      </c>
      <c r="I267" s="4" t="s">
        <v>1051</v>
      </c>
      <c r="J267" s="6">
        <v>42138</v>
      </c>
      <c r="K267" s="10"/>
      <c r="L267">
        <f>IF(Table1[[#This Row],[Sales stage]]&lt;&gt;"Won",Table1[[#This Row],[Close Date/Expected Close Date]]-Table1[[#This Row],[Reporting Date]],"")</f>
        <v>110</v>
      </c>
      <c r="M267" s="2"/>
    </row>
    <row r="268" spans="1:13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4">
        <v>210</v>
      </c>
      <c r="G268" s="8">
        <v>0.7</v>
      </c>
      <c r="H268" s="4">
        <f t="shared" si="4"/>
        <v>147</v>
      </c>
      <c r="I268" s="2" t="s">
        <v>1052</v>
      </c>
      <c r="J268" s="6">
        <v>42146</v>
      </c>
      <c r="K268" s="10" t="s">
        <v>1044</v>
      </c>
      <c r="L268">
        <f>IF(Table1[[#This Row],[Sales stage]]&lt;&gt;"Won",Table1[[#This Row],[Close Date/Expected Close Date]]-Table1[[#This Row],[Reporting Date]],"")</f>
        <v>118</v>
      </c>
      <c r="M268" s="2"/>
    </row>
    <row r="269" spans="1:13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4">
        <v>2700</v>
      </c>
      <c r="G269" s="8">
        <v>0.75</v>
      </c>
      <c r="H269" s="4">
        <f t="shared" si="4"/>
        <v>2025</v>
      </c>
      <c r="I269" s="4" t="s">
        <v>1053</v>
      </c>
      <c r="J269" s="6">
        <v>42126</v>
      </c>
      <c r="K269" s="10" t="s">
        <v>1043</v>
      </c>
      <c r="L269">
        <f>IF(Table1[[#This Row],[Sales stage]]&lt;&gt;"Won",Table1[[#This Row],[Close Date/Expected Close Date]]-Table1[[#This Row],[Reporting Date]],"")</f>
        <v>98</v>
      </c>
      <c r="M269" s="2"/>
    </row>
    <row r="270" spans="1:13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4">
        <v>3040</v>
      </c>
      <c r="G270" s="8">
        <v>0.75</v>
      </c>
      <c r="H270" s="4">
        <f t="shared" si="4"/>
        <v>2280</v>
      </c>
      <c r="I270" s="4" t="s">
        <v>1051</v>
      </c>
      <c r="J270" s="6">
        <v>42139</v>
      </c>
      <c r="K270" s="10" t="s">
        <v>1043</v>
      </c>
      <c r="L270">
        <f>IF(Table1[[#This Row],[Sales stage]]&lt;&gt;"Won",Table1[[#This Row],[Close Date/Expected Close Date]]-Table1[[#This Row],[Reporting Date]],"")</f>
        <v>111</v>
      </c>
      <c r="M270" s="2"/>
    </row>
    <row r="271" spans="1:13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4">
        <v>4480</v>
      </c>
      <c r="G271" s="8">
        <v>0.55000000000000004</v>
      </c>
      <c r="H271" s="4">
        <f t="shared" si="4"/>
        <v>2464</v>
      </c>
      <c r="I271" s="4" t="s">
        <v>1051</v>
      </c>
      <c r="J271" s="6">
        <v>42099</v>
      </c>
      <c r="K271" s="10" t="s">
        <v>1043</v>
      </c>
      <c r="L271">
        <f>IF(Table1[[#This Row],[Sales stage]]&lt;&gt;"Won",Table1[[#This Row],[Close Date/Expected Close Date]]-Table1[[#This Row],[Reporting Date]],"")</f>
        <v>71</v>
      </c>
      <c r="M271" s="2"/>
    </row>
    <row r="272" spans="1:13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4">
        <v>1490</v>
      </c>
      <c r="G272" s="8">
        <v>0.7</v>
      </c>
      <c r="H272" s="4">
        <f t="shared" si="4"/>
        <v>1043</v>
      </c>
      <c r="I272" s="4" t="s">
        <v>1051</v>
      </c>
      <c r="J272" s="6">
        <v>42146</v>
      </c>
      <c r="K272" s="10" t="s">
        <v>1046</v>
      </c>
      <c r="L272">
        <f>IF(Table1[[#This Row],[Sales stage]]&lt;&gt;"Won",Table1[[#This Row],[Close Date/Expected Close Date]]-Table1[[#This Row],[Reporting Date]],"")</f>
        <v>118</v>
      </c>
      <c r="M272" s="2"/>
    </row>
    <row r="273" spans="1:13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4">
        <v>3480</v>
      </c>
      <c r="G273" s="8">
        <v>0.75</v>
      </c>
      <c r="H273" s="4">
        <f t="shared" si="4"/>
        <v>2610</v>
      </c>
      <c r="I273" s="4" t="s">
        <v>1051</v>
      </c>
      <c r="J273" s="6">
        <v>42099</v>
      </c>
      <c r="K273" s="10" t="s">
        <v>1044</v>
      </c>
      <c r="L273">
        <f>IF(Table1[[#This Row],[Sales stage]]&lt;&gt;"Won",Table1[[#This Row],[Close Date/Expected Close Date]]-Table1[[#This Row],[Reporting Date]],"")</f>
        <v>71</v>
      </c>
      <c r="M273" s="2"/>
    </row>
    <row r="274" spans="1:13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4">
        <v>2840</v>
      </c>
      <c r="G274" s="8">
        <v>0.7</v>
      </c>
      <c r="H274" s="4">
        <f t="shared" si="4"/>
        <v>1987.9999999999998</v>
      </c>
      <c r="I274" s="4" t="s">
        <v>1051</v>
      </c>
      <c r="J274" s="6">
        <v>42140</v>
      </c>
      <c r="K274" s="10" t="s">
        <v>1043</v>
      </c>
      <c r="L274">
        <f>IF(Table1[[#This Row],[Sales stage]]&lt;&gt;"Won",Table1[[#This Row],[Close Date/Expected Close Date]]-Table1[[#This Row],[Reporting Date]],"")</f>
        <v>112</v>
      </c>
      <c r="M274" s="2"/>
    </row>
    <row r="275" spans="1:13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4">
        <v>510</v>
      </c>
      <c r="G275" s="8">
        <v>0.55000000000000004</v>
      </c>
      <c r="H275" s="4">
        <f t="shared" si="4"/>
        <v>280.5</v>
      </c>
      <c r="I275" s="4" t="s">
        <v>1051</v>
      </c>
      <c r="J275" s="6">
        <v>42158</v>
      </c>
      <c r="K275" s="10" t="s">
        <v>1043</v>
      </c>
      <c r="L275">
        <f>IF(Table1[[#This Row],[Sales stage]]&lt;&gt;"Won",Table1[[#This Row],[Close Date/Expected Close Date]]-Table1[[#This Row],[Reporting Date]],"")</f>
        <v>129</v>
      </c>
      <c r="M275" s="2"/>
    </row>
    <row r="276" spans="1:13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4">
        <v>2170</v>
      </c>
      <c r="G276" s="8">
        <v>0.8</v>
      </c>
      <c r="H276" s="4">
        <f t="shared" si="4"/>
        <v>1736</v>
      </c>
      <c r="I276" s="4" t="s">
        <v>1051</v>
      </c>
      <c r="J276" s="6">
        <v>42160</v>
      </c>
      <c r="K276" s="10" t="s">
        <v>1045</v>
      </c>
      <c r="L276">
        <f>IF(Table1[[#This Row],[Sales stage]]&lt;&gt;"Won",Table1[[#This Row],[Close Date/Expected Close Date]]-Table1[[#This Row],[Reporting Date]],"")</f>
        <v>131</v>
      </c>
      <c r="M276" s="2"/>
    </row>
    <row r="277" spans="1:13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4">
        <v>2210</v>
      </c>
      <c r="G277" s="8">
        <v>0.6</v>
      </c>
      <c r="H277" s="4">
        <f t="shared" si="4"/>
        <v>1326</v>
      </c>
      <c r="I277" s="4" t="s">
        <v>1051</v>
      </c>
      <c r="J277" s="6">
        <v>42040</v>
      </c>
      <c r="K277" s="10"/>
      <c r="L277" t="str">
        <f>IF(Table1[[#This Row],[Sales stage]]&lt;&gt;"Won",Table1[[#This Row],[Close Date/Expected Close Date]]-Table1[[#This Row],[Reporting Date]],"")</f>
        <v/>
      </c>
      <c r="M277" s="2"/>
    </row>
    <row r="278" spans="1:13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4">
        <v>4200</v>
      </c>
      <c r="G278" s="8">
        <v>0.65</v>
      </c>
      <c r="H278" s="4">
        <f t="shared" si="4"/>
        <v>2730</v>
      </c>
      <c r="I278" s="4" t="s">
        <v>1053</v>
      </c>
      <c r="J278" s="6">
        <v>42105</v>
      </c>
      <c r="K278" s="10" t="s">
        <v>1043</v>
      </c>
      <c r="L278">
        <f>IF(Table1[[#This Row],[Sales stage]]&lt;&gt;"Won",Table1[[#This Row],[Close Date/Expected Close Date]]-Table1[[#This Row],[Reporting Date]],"")</f>
        <v>76</v>
      </c>
      <c r="M278" s="2"/>
    </row>
    <row r="279" spans="1:13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4">
        <v>1600</v>
      </c>
      <c r="G279" s="8">
        <v>0.75</v>
      </c>
      <c r="H279" s="4">
        <f t="shared" si="4"/>
        <v>1200</v>
      </c>
      <c r="I279" s="4" t="s">
        <v>1051</v>
      </c>
      <c r="J279" s="6">
        <v>42172</v>
      </c>
      <c r="K279" s="10" t="s">
        <v>1044</v>
      </c>
      <c r="L279">
        <f>IF(Table1[[#This Row],[Sales stage]]&lt;&gt;"Won",Table1[[#This Row],[Close Date/Expected Close Date]]-Table1[[#This Row],[Reporting Date]],"")</f>
        <v>143</v>
      </c>
      <c r="M279" s="2"/>
    </row>
    <row r="280" spans="1:13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4">
        <v>3380</v>
      </c>
      <c r="G280" s="8">
        <v>0.8</v>
      </c>
      <c r="H280" s="4">
        <f t="shared" si="4"/>
        <v>2704</v>
      </c>
      <c r="I280" s="4" t="s">
        <v>1053</v>
      </c>
      <c r="J280" s="6">
        <v>42170</v>
      </c>
      <c r="K280" s="10"/>
      <c r="L280">
        <f>IF(Table1[[#This Row],[Sales stage]]&lt;&gt;"Won",Table1[[#This Row],[Close Date/Expected Close Date]]-Table1[[#This Row],[Reporting Date]],"")</f>
        <v>141</v>
      </c>
      <c r="M280" s="2"/>
    </row>
    <row r="281" spans="1:13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4">
        <v>3460</v>
      </c>
      <c r="G281" s="8">
        <v>0.75</v>
      </c>
      <c r="H281" s="4">
        <f t="shared" si="4"/>
        <v>2595</v>
      </c>
      <c r="I281" s="4" t="s">
        <v>1053</v>
      </c>
      <c r="J281" s="6">
        <v>42129</v>
      </c>
      <c r="K281" s="10" t="s">
        <v>1043</v>
      </c>
      <c r="L281">
        <f>IF(Table1[[#This Row],[Sales stage]]&lt;&gt;"Won",Table1[[#This Row],[Close Date/Expected Close Date]]-Table1[[#This Row],[Reporting Date]],"")</f>
        <v>100</v>
      </c>
      <c r="M281" s="2"/>
    </row>
    <row r="282" spans="1:13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4">
        <v>4440</v>
      </c>
      <c r="G282" s="8">
        <v>0.85</v>
      </c>
      <c r="H282" s="4">
        <f t="shared" si="4"/>
        <v>3774</v>
      </c>
      <c r="I282" s="4" t="s">
        <v>1053</v>
      </c>
      <c r="J282" s="6">
        <v>42099</v>
      </c>
      <c r="K282" s="10"/>
      <c r="L282">
        <f>IF(Table1[[#This Row],[Sales stage]]&lt;&gt;"Won",Table1[[#This Row],[Close Date/Expected Close Date]]-Table1[[#This Row],[Reporting Date]],"")</f>
        <v>70</v>
      </c>
      <c r="M282" s="2"/>
    </row>
    <row r="283" spans="1:13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4">
        <v>2700</v>
      </c>
      <c r="G283" s="8">
        <v>0.75</v>
      </c>
      <c r="H283" s="4">
        <f t="shared" si="4"/>
        <v>2025</v>
      </c>
      <c r="I283" s="4" t="s">
        <v>1051</v>
      </c>
      <c r="J283" s="6">
        <v>42129</v>
      </c>
      <c r="K283" s="10" t="s">
        <v>1043</v>
      </c>
      <c r="L283">
        <f>IF(Table1[[#This Row],[Sales stage]]&lt;&gt;"Won",Table1[[#This Row],[Close Date/Expected Close Date]]-Table1[[#This Row],[Reporting Date]],"")</f>
        <v>100</v>
      </c>
      <c r="M283" s="2"/>
    </row>
    <row r="284" spans="1:13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4">
        <v>3350</v>
      </c>
      <c r="G284" s="8">
        <v>0.65</v>
      </c>
      <c r="H284" s="4">
        <f t="shared" si="4"/>
        <v>2177.5</v>
      </c>
      <c r="I284" s="4" t="s">
        <v>1051</v>
      </c>
      <c r="J284" s="6">
        <v>42148</v>
      </c>
      <c r="K284" s="10" t="s">
        <v>1043</v>
      </c>
      <c r="L284">
        <f>IF(Table1[[#This Row],[Sales stage]]&lt;&gt;"Won",Table1[[#This Row],[Close Date/Expected Close Date]]-Table1[[#This Row],[Reporting Date]],"")</f>
        <v>118</v>
      </c>
      <c r="M284" s="2"/>
    </row>
    <row r="285" spans="1:13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4">
        <v>2200</v>
      </c>
      <c r="G285" s="8">
        <v>0.8</v>
      </c>
      <c r="H285" s="4">
        <f t="shared" si="4"/>
        <v>1760</v>
      </c>
      <c r="I285" s="4" t="s">
        <v>1051</v>
      </c>
      <c r="J285" s="6">
        <v>42127</v>
      </c>
      <c r="K285" s="10" t="s">
        <v>1043</v>
      </c>
      <c r="L285">
        <f>IF(Table1[[#This Row],[Sales stage]]&lt;&gt;"Won",Table1[[#This Row],[Close Date/Expected Close Date]]-Table1[[#This Row],[Reporting Date]],"")</f>
        <v>97</v>
      </c>
      <c r="M285" s="2"/>
    </row>
    <row r="286" spans="1:13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4">
        <v>3060</v>
      </c>
      <c r="G286" s="8">
        <v>0.6</v>
      </c>
      <c r="H286" s="4">
        <f t="shared" si="4"/>
        <v>1836</v>
      </c>
      <c r="I286" s="4" t="s">
        <v>1051</v>
      </c>
      <c r="J286" s="6">
        <v>42137</v>
      </c>
      <c r="K286" s="10" t="s">
        <v>1045</v>
      </c>
      <c r="L286">
        <f>IF(Table1[[#This Row],[Sales stage]]&lt;&gt;"Won",Table1[[#This Row],[Close Date/Expected Close Date]]-Table1[[#This Row],[Reporting Date]],"")</f>
        <v>107</v>
      </c>
      <c r="M286" s="2"/>
    </row>
    <row r="287" spans="1:13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4">
        <v>380</v>
      </c>
      <c r="G287" s="8">
        <v>0.65</v>
      </c>
      <c r="H287" s="4">
        <f t="shared" si="4"/>
        <v>247</v>
      </c>
      <c r="I287" s="4" t="s">
        <v>1053</v>
      </c>
      <c r="J287" s="6">
        <v>42166</v>
      </c>
      <c r="K287" s="10"/>
      <c r="L287">
        <f>IF(Table1[[#This Row],[Sales stage]]&lt;&gt;"Won",Table1[[#This Row],[Close Date/Expected Close Date]]-Table1[[#This Row],[Reporting Date]],"")</f>
        <v>136</v>
      </c>
      <c r="M287" s="2"/>
    </row>
    <row r="288" spans="1:13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4">
        <v>740</v>
      </c>
      <c r="G288" s="8">
        <v>0.65</v>
      </c>
      <c r="H288" s="4">
        <f t="shared" si="4"/>
        <v>481</v>
      </c>
      <c r="I288" s="4" t="s">
        <v>1053</v>
      </c>
      <c r="J288" s="6">
        <v>42136</v>
      </c>
      <c r="K288" s="10" t="s">
        <v>1046</v>
      </c>
      <c r="L288">
        <f>IF(Table1[[#This Row],[Sales stage]]&lt;&gt;"Won",Table1[[#This Row],[Close Date/Expected Close Date]]-Table1[[#This Row],[Reporting Date]],"")</f>
        <v>106</v>
      </c>
      <c r="M288" s="2"/>
    </row>
    <row r="289" spans="1:13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4">
        <v>3790</v>
      </c>
      <c r="G289" s="8">
        <v>0.5</v>
      </c>
      <c r="H289" s="4">
        <f t="shared" si="4"/>
        <v>1895</v>
      </c>
      <c r="I289" s="4" t="s">
        <v>1051</v>
      </c>
      <c r="J289" s="6">
        <v>42137</v>
      </c>
      <c r="K289" s="10" t="s">
        <v>1046</v>
      </c>
      <c r="L289">
        <f>IF(Table1[[#This Row],[Sales stage]]&lt;&gt;"Won",Table1[[#This Row],[Close Date/Expected Close Date]]-Table1[[#This Row],[Reporting Date]],"")</f>
        <v>107</v>
      </c>
      <c r="M289" s="2"/>
    </row>
    <row r="290" spans="1:13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4">
        <v>1620</v>
      </c>
      <c r="G290" s="8">
        <v>0.5</v>
      </c>
      <c r="H290" s="4">
        <f t="shared" si="4"/>
        <v>810</v>
      </c>
      <c r="I290" s="4" t="s">
        <v>1053</v>
      </c>
      <c r="J290" s="6">
        <v>42179</v>
      </c>
      <c r="K290" s="10" t="s">
        <v>1046</v>
      </c>
      <c r="L290">
        <f>IF(Table1[[#This Row],[Sales stage]]&lt;&gt;"Won",Table1[[#This Row],[Close Date/Expected Close Date]]-Table1[[#This Row],[Reporting Date]],"")</f>
        <v>149</v>
      </c>
      <c r="M290" s="2"/>
    </row>
    <row r="291" spans="1:13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4">
        <v>3610</v>
      </c>
      <c r="G291" s="8">
        <v>0.6</v>
      </c>
      <c r="H291" s="4">
        <f t="shared" si="4"/>
        <v>2166</v>
      </c>
      <c r="I291" s="4" t="s">
        <v>1050</v>
      </c>
      <c r="J291" s="6">
        <v>42166</v>
      </c>
      <c r="K291" s="10" t="s">
        <v>1046</v>
      </c>
      <c r="L291">
        <f>IF(Table1[[#This Row],[Sales stage]]&lt;&gt;"Won",Table1[[#This Row],[Close Date/Expected Close Date]]-Table1[[#This Row],[Reporting Date]],"")</f>
        <v>136</v>
      </c>
      <c r="M291" s="2"/>
    </row>
    <row r="292" spans="1:13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4">
        <v>4220</v>
      </c>
      <c r="G292" s="8">
        <v>0.85</v>
      </c>
      <c r="H292" s="4">
        <f t="shared" si="4"/>
        <v>3587</v>
      </c>
      <c r="I292" s="4" t="s">
        <v>1053</v>
      </c>
      <c r="J292" s="6">
        <v>42173</v>
      </c>
      <c r="K292" s="10" t="s">
        <v>1044</v>
      </c>
      <c r="L292">
        <f>IF(Table1[[#This Row],[Sales stage]]&lt;&gt;"Won",Table1[[#This Row],[Close Date/Expected Close Date]]-Table1[[#This Row],[Reporting Date]],"")</f>
        <v>143</v>
      </c>
      <c r="M292" s="2"/>
    </row>
    <row r="293" spans="1:13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4">
        <v>3480</v>
      </c>
      <c r="G293" s="8">
        <v>0.85</v>
      </c>
      <c r="H293" s="4">
        <f t="shared" si="4"/>
        <v>2958</v>
      </c>
      <c r="I293" s="4" t="s">
        <v>1050</v>
      </c>
      <c r="J293" s="6">
        <v>42149</v>
      </c>
      <c r="K293" s="10" t="s">
        <v>1044</v>
      </c>
      <c r="L293">
        <f>IF(Table1[[#This Row],[Sales stage]]&lt;&gt;"Won",Table1[[#This Row],[Close Date/Expected Close Date]]-Table1[[#This Row],[Reporting Date]],"")</f>
        <v>119</v>
      </c>
      <c r="M293" s="2"/>
    </row>
    <row r="294" spans="1:13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4">
        <v>640</v>
      </c>
      <c r="G294" s="8">
        <v>0.55000000000000004</v>
      </c>
      <c r="H294" s="4">
        <f t="shared" si="4"/>
        <v>352</v>
      </c>
      <c r="I294" s="4" t="s">
        <v>1050</v>
      </c>
      <c r="J294" s="6">
        <v>42142</v>
      </c>
      <c r="K294" s="10" t="s">
        <v>1045</v>
      </c>
      <c r="L294">
        <f>IF(Table1[[#This Row],[Sales stage]]&lt;&gt;"Won",Table1[[#This Row],[Close Date/Expected Close Date]]-Table1[[#This Row],[Reporting Date]],"")</f>
        <v>112</v>
      </c>
      <c r="M294" s="2"/>
    </row>
    <row r="295" spans="1:13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4">
        <v>4740</v>
      </c>
      <c r="G295" s="8">
        <v>0.8</v>
      </c>
      <c r="H295" s="4">
        <f t="shared" si="4"/>
        <v>3792</v>
      </c>
      <c r="I295" s="4" t="s">
        <v>1051</v>
      </c>
      <c r="J295" s="6">
        <v>42136</v>
      </c>
      <c r="K295" s="10" t="s">
        <v>1043</v>
      </c>
      <c r="L295">
        <f>IF(Table1[[#This Row],[Sales stage]]&lt;&gt;"Won",Table1[[#This Row],[Close Date/Expected Close Date]]-Table1[[#This Row],[Reporting Date]],"")</f>
        <v>106</v>
      </c>
      <c r="M295" s="2"/>
    </row>
    <row r="296" spans="1:13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4">
        <v>1890</v>
      </c>
      <c r="G296" s="8">
        <v>0.65</v>
      </c>
      <c r="H296" s="4">
        <f t="shared" si="4"/>
        <v>1228.5</v>
      </c>
      <c r="I296" s="4" t="s">
        <v>1051</v>
      </c>
      <c r="J296" s="6">
        <v>42124</v>
      </c>
      <c r="K296" s="10" t="s">
        <v>1043</v>
      </c>
      <c r="L296">
        <f>IF(Table1[[#This Row],[Sales stage]]&lt;&gt;"Won",Table1[[#This Row],[Close Date/Expected Close Date]]-Table1[[#This Row],[Reporting Date]],"")</f>
        <v>94</v>
      </c>
      <c r="M296" s="2"/>
    </row>
    <row r="297" spans="1:13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4">
        <v>3380</v>
      </c>
      <c r="G297" s="8">
        <v>0.65</v>
      </c>
      <c r="H297" s="4">
        <f t="shared" si="4"/>
        <v>2197</v>
      </c>
      <c r="I297" s="4" t="s">
        <v>1053</v>
      </c>
      <c r="J297" s="6">
        <v>42121</v>
      </c>
      <c r="K297" s="10"/>
      <c r="L297">
        <f>IF(Table1[[#This Row],[Sales stage]]&lt;&gt;"Won",Table1[[#This Row],[Close Date/Expected Close Date]]-Table1[[#This Row],[Reporting Date]],"")</f>
        <v>91</v>
      </c>
      <c r="M297" s="2"/>
    </row>
    <row r="298" spans="1:13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4">
        <v>2290</v>
      </c>
      <c r="G298" s="8">
        <v>0.75</v>
      </c>
      <c r="H298" s="4">
        <f t="shared" si="4"/>
        <v>1717.5</v>
      </c>
      <c r="I298" s="4" t="s">
        <v>1053</v>
      </c>
      <c r="J298" s="6">
        <v>42133</v>
      </c>
      <c r="K298" s="10" t="s">
        <v>1044</v>
      </c>
      <c r="L298">
        <f>IF(Table1[[#This Row],[Sales stage]]&lt;&gt;"Won",Table1[[#This Row],[Close Date/Expected Close Date]]-Table1[[#This Row],[Reporting Date]],"")</f>
        <v>103</v>
      </c>
      <c r="M298" s="2"/>
    </row>
    <row r="299" spans="1:13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4">
        <v>2340</v>
      </c>
      <c r="G299" s="8">
        <v>0.85</v>
      </c>
      <c r="H299" s="4">
        <f t="shared" si="4"/>
        <v>1989</v>
      </c>
      <c r="I299" s="4" t="s">
        <v>1051</v>
      </c>
      <c r="J299" s="6">
        <v>42158</v>
      </c>
      <c r="K299" s="10" t="s">
        <v>1044</v>
      </c>
      <c r="L299">
        <f>IF(Table1[[#This Row],[Sales stage]]&lt;&gt;"Won",Table1[[#This Row],[Close Date/Expected Close Date]]-Table1[[#This Row],[Reporting Date]],"")</f>
        <v>128</v>
      </c>
      <c r="M299" s="2"/>
    </row>
    <row r="300" spans="1:13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4">
        <v>4340</v>
      </c>
      <c r="G300" s="8">
        <v>0.65</v>
      </c>
      <c r="H300" s="4">
        <f t="shared" si="4"/>
        <v>2821</v>
      </c>
      <c r="I300" s="4" t="s">
        <v>1050</v>
      </c>
      <c r="J300" s="6">
        <v>42132</v>
      </c>
      <c r="K300" s="10" t="s">
        <v>1045</v>
      </c>
      <c r="L300">
        <f>IF(Table1[[#This Row],[Sales stage]]&lt;&gt;"Won",Table1[[#This Row],[Close Date/Expected Close Date]]-Table1[[#This Row],[Reporting Date]],"")</f>
        <v>102</v>
      </c>
      <c r="M300" s="2"/>
    </row>
    <row r="301" spans="1:13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4">
        <v>2290</v>
      </c>
      <c r="G301" s="8">
        <v>0.75</v>
      </c>
      <c r="H301" s="4">
        <f t="shared" si="4"/>
        <v>1717.5</v>
      </c>
      <c r="I301" s="4" t="s">
        <v>1051</v>
      </c>
      <c r="J301" s="6">
        <v>42075</v>
      </c>
      <c r="K301" s="10"/>
      <c r="L301" t="str">
        <f>IF(Table1[[#This Row],[Sales stage]]&lt;&gt;"Won",Table1[[#This Row],[Close Date/Expected Close Date]]-Table1[[#This Row],[Reporting Date]],"")</f>
        <v/>
      </c>
      <c r="M301" s="2"/>
    </row>
    <row r="302" spans="1:13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4">
        <v>1060</v>
      </c>
      <c r="G302" s="8">
        <v>0.75</v>
      </c>
      <c r="H302" s="4">
        <f t="shared" si="4"/>
        <v>795</v>
      </c>
      <c r="I302" s="4" t="s">
        <v>1053</v>
      </c>
      <c r="J302" s="6">
        <v>42102</v>
      </c>
      <c r="K302" s="10" t="s">
        <v>1044</v>
      </c>
      <c r="L302">
        <f>IF(Table1[[#This Row],[Sales stage]]&lt;&gt;"Won",Table1[[#This Row],[Close Date/Expected Close Date]]-Table1[[#This Row],[Reporting Date]],"")</f>
        <v>72</v>
      </c>
      <c r="M302" s="2"/>
    </row>
    <row r="303" spans="1:13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4">
        <v>580</v>
      </c>
      <c r="G303" s="8">
        <v>0.65</v>
      </c>
      <c r="H303" s="4">
        <f t="shared" si="4"/>
        <v>377</v>
      </c>
      <c r="I303" s="4" t="s">
        <v>1051</v>
      </c>
      <c r="J303" s="6">
        <v>42166</v>
      </c>
      <c r="K303" s="10" t="s">
        <v>1043</v>
      </c>
      <c r="L303">
        <f>IF(Table1[[#This Row],[Sales stage]]&lt;&gt;"Won",Table1[[#This Row],[Close Date/Expected Close Date]]-Table1[[#This Row],[Reporting Date]],"")</f>
        <v>136</v>
      </c>
      <c r="M303" s="2"/>
    </row>
    <row r="304" spans="1:13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4">
        <v>4510</v>
      </c>
      <c r="G304" s="8">
        <v>0.65</v>
      </c>
      <c r="H304" s="4">
        <f t="shared" si="4"/>
        <v>2931.5</v>
      </c>
      <c r="I304" s="4" t="s">
        <v>1051</v>
      </c>
      <c r="J304" s="6">
        <v>42054</v>
      </c>
      <c r="K304" s="10"/>
      <c r="L304" t="str">
        <f>IF(Table1[[#This Row],[Sales stage]]&lt;&gt;"Won",Table1[[#This Row],[Close Date/Expected Close Date]]-Table1[[#This Row],[Reporting Date]],"")</f>
        <v/>
      </c>
      <c r="M304" s="2"/>
    </row>
    <row r="305" spans="1:13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4">
        <v>1800</v>
      </c>
      <c r="G305" s="8">
        <v>0.75</v>
      </c>
      <c r="H305" s="4">
        <f t="shared" si="4"/>
        <v>1350</v>
      </c>
      <c r="I305" s="4" t="s">
        <v>1051</v>
      </c>
      <c r="J305" s="6">
        <v>42159</v>
      </c>
      <c r="K305" s="10" t="s">
        <v>1044</v>
      </c>
      <c r="L305">
        <f>IF(Table1[[#This Row],[Sales stage]]&lt;&gt;"Won",Table1[[#This Row],[Close Date/Expected Close Date]]-Table1[[#This Row],[Reporting Date]],"")</f>
        <v>128</v>
      </c>
      <c r="M305" s="2"/>
    </row>
    <row r="306" spans="1:13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4">
        <v>1670</v>
      </c>
      <c r="G306" s="8">
        <v>0.55000000000000004</v>
      </c>
      <c r="H306" s="4">
        <f t="shared" si="4"/>
        <v>918.50000000000011</v>
      </c>
      <c r="I306" s="4" t="s">
        <v>1053</v>
      </c>
      <c r="J306" s="6">
        <v>42181</v>
      </c>
      <c r="K306" s="10" t="s">
        <v>1045</v>
      </c>
      <c r="L306">
        <f>IF(Table1[[#This Row],[Sales stage]]&lt;&gt;"Won",Table1[[#This Row],[Close Date/Expected Close Date]]-Table1[[#This Row],[Reporting Date]],"")</f>
        <v>150</v>
      </c>
      <c r="M306" s="2"/>
    </row>
    <row r="307" spans="1:13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4">
        <v>1040</v>
      </c>
      <c r="G307" s="8">
        <v>0.55000000000000004</v>
      </c>
      <c r="H307" s="4">
        <f t="shared" si="4"/>
        <v>572</v>
      </c>
      <c r="I307" s="4" t="s">
        <v>1053</v>
      </c>
      <c r="J307" s="6">
        <v>42102</v>
      </c>
      <c r="K307" s="10" t="s">
        <v>1045</v>
      </c>
      <c r="L307">
        <f>IF(Table1[[#This Row],[Sales stage]]&lt;&gt;"Won",Table1[[#This Row],[Close Date/Expected Close Date]]-Table1[[#This Row],[Reporting Date]],"")</f>
        <v>71</v>
      </c>
      <c r="M307" s="2"/>
    </row>
    <row r="308" spans="1:13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4">
        <v>1310</v>
      </c>
      <c r="G308" s="8">
        <v>0.6</v>
      </c>
      <c r="H308" s="4">
        <f t="shared" si="4"/>
        <v>786</v>
      </c>
      <c r="I308" s="4" t="s">
        <v>1053</v>
      </c>
      <c r="J308" s="6">
        <v>42168</v>
      </c>
      <c r="K308" s="10" t="s">
        <v>1044</v>
      </c>
      <c r="L308">
        <f>IF(Table1[[#This Row],[Sales stage]]&lt;&gt;"Won",Table1[[#This Row],[Close Date/Expected Close Date]]-Table1[[#This Row],[Reporting Date]],"")</f>
        <v>137</v>
      </c>
      <c r="M308" s="2"/>
    </row>
    <row r="309" spans="1:13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4">
        <v>3230</v>
      </c>
      <c r="G309" s="8">
        <v>0.8</v>
      </c>
      <c r="H309" s="4">
        <f t="shared" si="4"/>
        <v>2584</v>
      </c>
      <c r="I309" s="4" t="s">
        <v>1051</v>
      </c>
      <c r="J309" s="6">
        <v>42097</v>
      </c>
      <c r="K309" s="10" t="s">
        <v>1043</v>
      </c>
      <c r="L309">
        <f>IF(Table1[[#This Row],[Sales stage]]&lt;&gt;"Won",Table1[[#This Row],[Close Date/Expected Close Date]]-Table1[[#This Row],[Reporting Date]],"")</f>
        <v>66</v>
      </c>
      <c r="M309" s="2"/>
    </row>
    <row r="310" spans="1:13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4">
        <v>2570</v>
      </c>
      <c r="G310" s="8">
        <v>0.85</v>
      </c>
      <c r="H310" s="4">
        <f t="shared" si="4"/>
        <v>2184.5</v>
      </c>
      <c r="I310" s="4" t="s">
        <v>1053</v>
      </c>
      <c r="J310" s="6">
        <v>42163</v>
      </c>
      <c r="K310" s="10"/>
      <c r="L310">
        <f>IF(Table1[[#This Row],[Sales stage]]&lt;&gt;"Won",Table1[[#This Row],[Close Date/Expected Close Date]]-Table1[[#This Row],[Reporting Date]],"")</f>
        <v>132</v>
      </c>
      <c r="M310" s="2"/>
    </row>
    <row r="311" spans="1:13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4">
        <v>700</v>
      </c>
      <c r="G311" s="8">
        <v>0.7</v>
      </c>
      <c r="H311" s="4">
        <f t="shared" si="4"/>
        <v>489.99999999999994</v>
      </c>
      <c r="I311" s="4" t="s">
        <v>1050</v>
      </c>
      <c r="J311" s="6">
        <v>42113</v>
      </c>
      <c r="K311" s="10" t="s">
        <v>1043</v>
      </c>
      <c r="L311">
        <f>IF(Table1[[#This Row],[Sales stage]]&lt;&gt;"Won",Table1[[#This Row],[Close Date/Expected Close Date]]-Table1[[#This Row],[Reporting Date]],"")</f>
        <v>82</v>
      </c>
      <c r="M311" s="2"/>
    </row>
    <row r="312" spans="1:13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4">
        <v>4250</v>
      </c>
      <c r="G312" s="8">
        <v>0.75</v>
      </c>
      <c r="H312" s="4">
        <f t="shared" si="4"/>
        <v>3187.5</v>
      </c>
      <c r="I312" s="4" t="s">
        <v>1051</v>
      </c>
      <c r="J312" s="6">
        <v>42171</v>
      </c>
      <c r="K312" s="10" t="s">
        <v>1043</v>
      </c>
      <c r="L312">
        <f>IF(Table1[[#This Row],[Sales stage]]&lt;&gt;"Won",Table1[[#This Row],[Close Date/Expected Close Date]]-Table1[[#This Row],[Reporting Date]],"")</f>
        <v>140</v>
      </c>
      <c r="M312" s="2"/>
    </row>
    <row r="313" spans="1:13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4">
        <v>3220</v>
      </c>
      <c r="G313" s="8">
        <v>0.8</v>
      </c>
      <c r="H313" s="4">
        <f t="shared" si="4"/>
        <v>2576</v>
      </c>
      <c r="I313" s="4" t="s">
        <v>1050</v>
      </c>
      <c r="J313" s="6">
        <v>42125</v>
      </c>
      <c r="K313" s="10" t="s">
        <v>1046</v>
      </c>
      <c r="L313">
        <f>IF(Table1[[#This Row],[Sales stage]]&lt;&gt;"Won",Table1[[#This Row],[Close Date/Expected Close Date]]-Table1[[#This Row],[Reporting Date]],"")</f>
        <v>94</v>
      </c>
      <c r="M313" s="2"/>
    </row>
    <row r="314" spans="1:13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4">
        <v>700</v>
      </c>
      <c r="G314" s="8">
        <v>0.55000000000000004</v>
      </c>
      <c r="H314" s="4">
        <f t="shared" si="4"/>
        <v>385.00000000000006</v>
      </c>
      <c r="I314" s="4" t="s">
        <v>1051</v>
      </c>
      <c r="J314" s="6">
        <v>42159</v>
      </c>
      <c r="K314" s="10" t="s">
        <v>1044</v>
      </c>
      <c r="L314">
        <f>IF(Table1[[#This Row],[Sales stage]]&lt;&gt;"Won",Table1[[#This Row],[Close Date/Expected Close Date]]-Table1[[#This Row],[Reporting Date]],"")</f>
        <v>128</v>
      </c>
      <c r="M314" s="2"/>
    </row>
    <row r="315" spans="1:13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4">
        <v>1130</v>
      </c>
      <c r="G315" s="8">
        <v>0.7</v>
      </c>
      <c r="H315" s="4">
        <f t="shared" si="4"/>
        <v>791</v>
      </c>
      <c r="I315" s="4" t="s">
        <v>1051</v>
      </c>
      <c r="J315" s="6">
        <v>42182</v>
      </c>
      <c r="K315" s="10" t="s">
        <v>1045</v>
      </c>
      <c r="L315">
        <f>IF(Table1[[#This Row],[Sales stage]]&lt;&gt;"Won",Table1[[#This Row],[Close Date/Expected Close Date]]-Table1[[#This Row],[Reporting Date]],"")</f>
        <v>151</v>
      </c>
      <c r="M315" s="2"/>
    </row>
    <row r="316" spans="1:13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4">
        <v>2830</v>
      </c>
      <c r="G316" s="8">
        <v>0.8</v>
      </c>
      <c r="H316" s="4">
        <f t="shared" si="4"/>
        <v>2264</v>
      </c>
      <c r="I316" s="4" t="s">
        <v>1050</v>
      </c>
      <c r="J316" s="6">
        <v>42124</v>
      </c>
      <c r="K316" s="10" t="s">
        <v>1046</v>
      </c>
      <c r="L316">
        <f>IF(Table1[[#This Row],[Sales stage]]&lt;&gt;"Won",Table1[[#This Row],[Close Date/Expected Close Date]]-Table1[[#This Row],[Reporting Date]],"")</f>
        <v>93</v>
      </c>
      <c r="M316" s="2"/>
    </row>
    <row r="317" spans="1:13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4">
        <v>2150</v>
      </c>
      <c r="G317" s="8">
        <v>0.65</v>
      </c>
      <c r="H317" s="4">
        <f t="shared" si="4"/>
        <v>1397.5</v>
      </c>
      <c r="I317" s="4" t="s">
        <v>1051</v>
      </c>
      <c r="J317" s="6">
        <v>42165</v>
      </c>
      <c r="K317" s="10"/>
      <c r="L317">
        <f>IF(Table1[[#This Row],[Sales stage]]&lt;&gt;"Won",Table1[[#This Row],[Close Date/Expected Close Date]]-Table1[[#This Row],[Reporting Date]],"")</f>
        <v>134</v>
      </c>
      <c r="M317" s="2"/>
    </row>
    <row r="318" spans="1:13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4">
        <v>970</v>
      </c>
      <c r="G318" s="8">
        <v>0.7</v>
      </c>
      <c r="H318" s="4">
        <f t="shared" si="4"/>
        <v>679</v>
      </c>
      <c r="I318" s="4" t="s">
        <v>1051</v>
      </c>
      <c r="J318" s="6">
        <v>42135</v>
      </c>
      <c r="K318" s="10" t="s">
        <v>1045</v>
      </c>
      <c r="L318">
        <f>IF(Table1[[#This Row],[Sales stage]]&lt;&gt;"Won",Table1[[#This Row],[Close Date/Expected Close Date]]-Table1[[#This Row],[Reporting Date]],"")</f>
        <v>103</v>
      </c>
      <c r="M318" s="2"/>
    </row>
    <row r="319" spans="1:13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4">
        <v>3850</v>
      </c>
      <c r="G319" s="8">
        <v>0.8</v>
      </c>
      <c r="H319" s="4">
        <f t="shared" si="4"/>
        <v>3080</v>
      </c>
      <c r="I319" s="4" t="s">
        <v>1050</v>
      </c>
      <c r="J319" s="6">
        <v>42120</v>
      </c>
      <c r="K319" s="10" t="s">
        <v>1044</v>
      </c>
      <c r="L319">
        <f>IF(Table1[[#This Row],[Sales stage]]&lt;&gt;"Won",Table1[[#This Row],[Close Date/Expected Close Date]]-Table1[[#This Row],[Reporting Date]],"")</f>
        <v>88</v>
      </c>
      <c r="M319" s="2"/>
    </row>
    <row r="320" spans="1:13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4">
        <v>1860</v>
      </c>
      <c r="G320" s="8">
        <v>0.85</v>
      </c>
      <c r="H320" s="4">
        <f t="shared" si="4"/>
        <v>1581</v>
      </c>
      <c r="I320" s="4" t="s">
        <v>1051</v>
      </c>
      <c r="J320" s="6">
        <v>42096</v>
      </c>
      <c r="K320" s="10" t="s">
        <v>1044</v>
      </c>
      <c r="L320">
        <f>IF(Table1[[#This Row],[Sales stage]]&lt;&gt;"Won",Table1[[#This Row],[Close Date/Expected Close Date]]-Table1[[#This Row],[Reporting Date]],"")</f>
        <v>64</v>
      </c>
      <c r="M320" s="2"/>
    </row>
    <row r="321" spans="1:13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4">
        <v>750</v>
      </c>
      <c r="G321" s="8">
        <v>0.85</v>
      </c>
      <c r="H321" s="4">
        <f t="shared" si="4"/>
        <v>637.5</v>
      </c>
      <c r="I321" s="4" t="s">
        <v>1051</v>
      </c>
      <c r="J321" s="6">
        <v>42129</v>
      </c>
      <c r="K321" s="10" t="s">
        <v>1045</v>
      </c>
      <c r="L321">
        <f>IF(Table1[[#This Row],[Sales stage]]&lt;&gt;"Won",Table1[[#This Row],[Close Date/Expected Close Date]]-Table1[[#This Row],[Reporting Date]],"")</f>
        <v>97</v>
      </c>
      <c r="M321" s="2"/>
    </row>
    <row r="322" spans="1:13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4">
        <v>3020</v>
      </c>
      <c r="G322" s="8">
        <v>0.55000000000000004</v>
      </c>
      <c r="H322" s="4">
        <f t="shared" si="4"/>
        <v>1661.0000000000002</v>
      </c>
      <c r="I322" s="4" t="s">
        <v>1050</v>
      </c>
      <c r="J322" s="6">
        <v>42180</v>
      </c>
      <c r="K322" s="10" t="s">
        <v>1046</v>
      </c>
      <c r="L322">
        <f>IF(Table1[[#This Row],[Sales stage]]&lt;&gt;"Won",Table1[[#This Row],[Close Date/Expected Close Date]]-Table1[[#This Row],[Reporting Date]],"")</f>
        <v>148</v>
      </c>
      <c r="M322" s="2"/>
    </row>
    <row r="323" spans="1:13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4">
        <v>4550</v>
      </c>
      <c r="G323" s="8">
        <v>0.7</v>
      </c>
      <c r="H323" s="4">
        <f t="shared" ref="H323:H386" si="5">F323*G323</f>
        <v>3185</v>
      </c>
      <c r="I323" s="4" t="s">
        <v>1051</v>
      </c>
      <c r="J323" s="6">
        <v>42136</v>
      </c>
      <c r="K323" s="10" t="s">
        <v>1045</v>
      </c>
      <c r="L323">
        <f>IF(Table1[[#This Row],[Sales stage]]&lt;&gt;"Won",Table1[[#This Row],[Close Date/Expected Close Date]]-Table1[[#This Row],[Reporting Date]],"")</f>
        <v>104</v>
      </c>
      <c r="M323" s="2"/>
    </row>
    <row r="324" spans="1:13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4">
        <v>4370</v>
      </c>
      <c r="G324" s="8">
        <v>0.6</v>
      </c>
      <c r="H324" s="4">
        <f t="shared" si="5"/>
        <v>2622</v>
      </c>
      <c r="I324" s="4" t="s">
        <v>1053</v>
      </c>
      <c r="J324" s="6">
        <v>42168</v>
      </c>
      <c r="K324" s="10" t="s">
        <v>1044</v>
      </c>
      <c r="L324">
        <f>IF(Table1[[#This Row],[Sales stage]]&lt;&gt;"Won",Table1[[#This Row],[Close Date/Expected Close Date]]-Table1[[#This Row],[Reporting Date]],"")</f>
        <v>136</v>
      </c>
      <c r="M324" s="2"/>
    </row>
    <row r="325" spans="1:13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4">
        <v>3240</v>
      </c>
      <c r="G325" s="8">
        <v>0.8</v>
      </c>
      <c r="H325" s="4">
        <f t="shared" si="5"/>
        <v>2592</v>
      </c>
      <c r="I325" s="4" t="s">
        <v>1051</v>
      </c>
      <c r="J325" s="6">
        <v>42151</v>
      </c>
      <c r="K325" s="10" t="s">
        <v>1043</v>
      </c>
      <c r="L325">
        <f>IF(Table1[[#This Row],[Sales stage]]&lt;&gt;"Won",Table1[[#This Row],[Close Date/Expected Close Date]]-Table1[[#This Row],[Reporting Date]],"")</f>
        <v>119</v>
      </c>
      <c r="M325" s="2"/>
    </row>
    <row r="326" spans="1:13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4">
        <v>200</v>
      </c>
      <c r="G326" s="8">
        <v>0.75</v>
      </c>
      <c r="H326" s="4">
        <f t="shared" si="5"/>
        <v>150</v>
      </c>
      <c r="I326" s="2" t="s">
        <v>1052</v>
      </c>
      <c r="J326" s="6">
        <v>42182</v>
      </c>
      <c r="K326" s="10" t="s">
        <v>1044</v>
      </c>
      <c r="L326">
        <f>IF(Table1[[#This Row],[Sales stage]]&lt;&gt;"Won",Table1[[#This Row],[Close Date/Expected Close Date]]-Table1[[#This Row],[Reporting Date]],"")</f>
        <v>150</v>
      </c>
      <c r="M326" s="2"/>
    </row>
    <row r="327" spans="1:13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4">
        <v>1890</v>
      </c>
      <c r="G327" s="8">
        <v>0.65</v>
      </c>
      <c r="H327" s="4">
        <f t="shared" si="5"/>
        <v>1228.5</v>
      </c>
      <c r="I327" s="4" t="s">
        <v>1053</v>
      </c>
      <c r="J327" s="6">
        <v>42132</v>
      </c>
      <c r="K327" s="10" t="s">
        <v>1044</v>
      </c>
      <c r="L327">
        <f>IF(Table1[[#This Row],[Sales stage]]&lt;&gt;"Won",Table1[[#This Row],[Close Date/Expected Close Date]]-Table1[[#This Row],[Reporting Date]],"")</f>
        <v>100</v>
      </c>
      <c r="M327" s="2"/>
    </row>
    <row r="328" spans="1:13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4">
        <v>3810</v>
      </c>
      <c r="G328" s="8">
        <v>0.8</v>
      </c>
      <c r="H328" s="4">
        <f t="shared" si="5"/>
        <v>3048</v>
      </c>
      <c r="I328" s="4" t="s">
        <v>1051</v>
      </c>
      <c r="J328" s="6">
        <v>42113</v>
      </c>
      <c r="K328" s="10" t="s">
        <v>1043</v>
      </c>
      <c r="L328">
        <f>IF(Table1[[#This Row],[Sales stage]]&lt;&gt;"Won",Table1[[#This Row],[Close Date/Expected Close Date]]-Table1[[#This Row],[Reporting Date]],"")</f>
        <v>81</v>
      </c>
      <c r="M328" s="2"/>
    </row>
    <row r="329" spans="1:13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4">
        <v>3030</v>
      </c>
      <c r="G329" s="8">
        <v>0.55000000000000004</v>
      </c>
      <c r="H329" s="4">
        <f t="shared" si="5"/>
        <v>1666.5000000000002</v>
      </c>
      <c r="I329" s="4" t="s">
        <v>1051</v>
      </c>
      <c r="J329" s="6">
        <v>42134</v>
      </c>
      <c r="K329" s="10" t="s">
        <v>1043</v>
      </c>
      <c r="L329">
        <f>IF(Table1[[#This Row],[Sales stage]]&lt;&gt;"Won",Table1[[#This Row],[Close Date/Expected Close Date]]-Table1[[#This Row],[Reporting Date]],"")</f>
        <v>101</v>
      </c>
      <c r="M329" s="2"/>
    </row>
    <row r="330" spans="1:13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4">
        <v>2740</v>
      </c>
      <c r="G330" s="8">
        <v>0.7</v>
      </c>
      <c r="H330" s="4">
        <f t="shared" si="5"/>
        <v>1917.9999999999998</v>
      </c>
      <c r="I330" s="4" t="s">
        <v>1053</v>
      </c>
      <c r="J330" s="6">
        <v>42141</v>
      </c>
      <c r="K330" s="10" t="s">
        <v>1044</v>
      </c>
      <c r="L330">
        <f>IF(Table1[[#This Row],[Sales stage]]&lt;&gt;"Won",Table1[[#This Row],[Close Date/Expected Close Date]]-Table1[[#This Row],[Reporting Date]],"")</f>
        <v>108</v>
      </c>
      <c r="M330" s="2"/>
    </row>
    <row r="331" spans="1:13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4">
        <v>3490</v>
      </c>
      <c r="G331" s="8">
        <v>0.85</v>
      </c>
      <c r="H331" s="4">
        <f t="shared" si="5"/>
        <v>2966.5</v>
      </c>
      <c r="I331" s="4" t="s">
        <v>1050</v>
      </c>
      <c r="J331" s="6">
        <v>42181</v>
      </c>
      <c r="K331" s="10" t="s">
        <v>1044</v>
      </c>
      <c r="L331">
        <f>IF(Table1[[#This Row],[Sales stage]]&lt;&gt;"Won",Table1[[#This Row],[Close Date/Expected Close Date]]-Table1[[#This Row],[Reporting Date]],"")</f>
        <v>148</v>
      </c>
      <c r="M331" s="2"/>
    </row>
    <row r="332" spans="1:13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4">
        <v>200</v>
      </c>
      <c r="G332" s="8">
        <v>0.6</v>
      </c>
      <c r="H332" s="4">
        <f t="shared" si="5"/>
        <v>120</v>
      </c>
      <c r="I332" s="4" t="s">
        <v>1053</v>
      </c>
      <c r="J332" s="6">
        <v>42135</v>
      </c>
      <c r="K332" s="10" t="s">
        <v>1046</v>
      </c>
      <c r="L332">
        <f>IF(Table1[[#This Row],[Sales stage]]&lt;&gt;"Won",Table1[[#This Row],[Close Date/Expected Close Date]]-Table1[[#This Row],[Reporting Date]],"")</f>
        <v>102</v>
      </c>
      <c r="M332" s="2"/>
    </row>
    <row r="333" spans="1:13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4">
        <v>4480</v>
      </c>
      <c r="G333" s="8">
        <v>0.7</v>
      </c>
      <c r="H333" s="4">
        <f t="shared" si="5"/>
        <v>3136</v>
      </c>
      <c r="I333" s="4" t="s">
        <v>1053</v>
      </c>
      <c r="J333" s="6">
        <v>42113</v>
      </c>
      <c r="K333" s="10" t="s">
        <v>1045</v>
      </c>
      <c r="L333">
        <f>IF(Table1[[#This Row],[Sales stage]]&lt;&gt;"Won",Table1[[#This Row],[Close Date/Expected Close Date]]-Table1[[#This Row],[Reporting Date]],"")</f>
        <v>80</v>
      </c>
      <c r="M333" s="2"/>
    </row>
    <row r="334" spans="1:13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4">
        <v>2210</v>
      </c>
      <c r="G334" s="8">
        <v>0.75</v>
      </c>
      <c r="H334" s="4">
        <f t="shared" si="5"/>
        <v>1657.5</v>
      </c>
      <c r="I334" s="4" t="s">
        <v>1051</v>
      </c>
      <c r="J334" s="6">
        <v>42150</v>
      </c>
      <c r="K334" s="10" t="s">
        <v>1044</v>
      </c>
      <c r="L334">
        <f>IF(Table1[[#This Row],[Sales stage]]&lt;&gt;"Won",Table1[[#This Row],[Close Date/Expected Close Date]]-Table1[[#This Row],[Reporting Date]],"")</f>
        <v>117</v>
      </c>
      <c r="M334" s="2"/>
    </row>
    <row r="335" spans="1:13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4">
        <v>310</v>
      </c>
      <c r="G335" s="8">
        <v>0.85</v>
      </c>
      <c r="H335" s="4">
        <f t="shared" si="5"/>
        <v>263.5</v>
      </c>
      <c r="I335" s="4" t="s">
        <v>1050</v>
      </c>
      <c r="J335" s="6">
        <v>42170</v>
      </c>
      <c r="K335" s="10" t="s">
        <v>1044</v>
      </c>
      <c r="L335">
        <f>IF(Table1[[#This Row],[Sales stage]]&lt;&gt;"Won",Table1[[#This Row],[Close Date/Expected Close Date]]-Table1[[#This Row],[Reporting Date]],"")</f>
        <v>137</v>
      </c>
      <c r="M335" s="2"/>
    </row>
    <row r="336" spans="1:13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4">
        <v>1200</v>
      </c>
      <c r="G336" s="8">
        <v>0.55000000000000004</v>
      </c>
      <c r="H336" s="4">
        <f t="shared" si="5"/>
        <v>660</v>
      </c>
      <c r="I336" s="4" t="s">
        <v>1050</v>
      </c>
      <c r="J336" s="6">
        <v>42122</v>
      </c>
      <c r="K336" s="10" t="s">
        <v>1046</v>
      </c>
      <c r="L336">
        <f>IF(Table1[[#This Row],[Sales stage]]&lt;&gt;"Won",Table1[[#This Row],[Close Date/Expected Close Date]]-Table1[[#This Row],[Reporting Date]],"")</f>
        <v>89</v>
      </c>
      <c r="M336" s="2"/>
    </row>
    <row r="337" spans="1:13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4">
        <v>3050</v>
      </c>
      <c r="G337" s="8">
        <v>0.7</v>
      </c>
      <c r="H337" s="4">
        <f t="shared" si="5"/>
        <v>2135</v>
      </c>
      <c r="I337" s="4" t="s">
        <v>1053</v>
      </c>
      <c r="J337" s="6">
        <v>42165</v>
      </c>
      <c r="K337" s="10" t="s">
        <v>1044</v>
      </c>
      <c r="L337">
        <f>IF(Table1[[#This Row],[Sales stage]]&lt;&gt;"Won",Table1[[#This Row],[Close Date/Expected Close Date]]-Table1[[#This Row],[Reporting Date]],"")</f>
        <v>132</v>
      </c>
      <c r="M337" s="2"/>
    </row>
    <row r="338" spans="1:13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4">
        <v>3140</v>
      </c>
      <c r="G338" s="8">
        <v>0.85</v>
      </c>
      <c r="H338" s="4">
        <f t="shared" si="5"/>
        <v>2669</v>
      </c>
      <c r="I338" s="4" t="s">
        <v>1050</v>
      </c>
      <c r="J338" s="6">
        <v>42121</v>
      </c>
      <c r="K338" s="10" t="s">
        <v>1043</v>
      </c>
      <c r="L338">
        <f>IF(Table1[[#This Row],[Sales stage]]&lt;&gt;"Won",Table1[[#This Row],[Close Date/Expected Close Date]]-Table1[[#This Row],[Reporting Date]],"")</f>
        <v>88</v>
      </c>
      <c r="M338" s="2"/>
    </row>
    <row r="339" spans="1:13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4">
        <v>2210</v>
      </c>
      <c r="G339" s="8">
        <v>0.8</v>
      </c>
      <c r="H339" s="4">
        <f t="shared" si="5"/>
        <v>1768</v>
      </c>
      <c r="I339" s="4" t="s">
        <v>1050</v>
      </c>
      <c r="J339" s="6">
        <v>42130</v>
      </c>
      <c r="K339" s="10" t="s">
        <v>1043</v>
      </c>
      <c r="L339">
        <f>IF(Table1[[#This Row],[Sales stage]]&lt;&gt;"Won",Table1[[#This Row],[Close Date/Expected Close Date]]-Table1[[#This Row],[Reporting Date]],"")</f>
        <v>97</v>
      </c>
      <c r="M339" s="2"/>
    </row>
    <row r="340" spans="1:13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4">
        <v>3320</v>
      </c>
      <c r="G340" s="8">
        <v>0.55000000000000004</v>
      </c>
      <c r="H340" s="4">
        <f t="shared" si="5"/>
        <v>1826.0000000000002</v>
      </c>
      <c r="I340" s="4" t="s">
        <v>1051</v>
      </c>
      <c r="J340" s="6">
        <v>42183</v>
      </c>
      <c r="K340" s="10"/>
      <c r="L340">
        <f>IF(Table1[[#This Row],[Sales stage]]&lt;&gt;"Won",Table1[[#This Row],[Close Date/Expected Close Date]]-Table1[[#This Row],[Reporting Date]],"")</f>
        <v>150</v>
      </c>
      <c r="M340" s="2"/>
    </row>
    <row r="341" spans="1:13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4">
        <v>250</v>
      </c>
      <c r="G341" s="8">
        <v>0.65</v>
      </c>
      <c r="H341" s="4">
        <f t="shared" si="5"/>
        <v>162.5</v>
      </c>
      <c r="I341" s="2" t="s">
        <v>1052</v>
      </c>
      <c r="J341" s="6">
        <v>42120</v>
      </c>
      <c r="K341" s="10"/>
      <c r="L341">
        <f>IF(Table1[[#This Row],[Sales stage]]&lt;&gt;"Won",Table1[[#This Row],[Close Date/Expected Close Date]]-Table1[[#This Row],[Reporting Date]],"")</f>
        <v>87</v>
      </c>
      <c r="M341" s="2"/>
    </row>
    <row r="342" spans="1:13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4">
        <v>3660</v>
      </c>
      <c r="G342" s="8">
        <v>0.75</v>
      </c>
      <c r="H342" s="4">
        <f t="shared" si="5"/>
        <v>2745</v>
      </c>
      <c r="I342" s="4" t="s">
        <v>1050</v>
      </c>
      <c r="J342" s="6">
        <v>42168</v>
      </c>
      <c r="K342" s="10" t="s">
        <v>1045</v>
      </c>
      <c r="L342">
        <f>IF(Table1[[#This Row],[Sales stage]]&lt;&gt;"Won",Table1[[#This Row],[Close Date/Expected Close Date]]-Table1[[#This Row],[Reporting Date]],"")</f>
        <v>134</v>
      </c>
      <c r="M342" s="2"/>
    </row>
    <row r="343" spans="1:13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4">
        <v>3290</v>
      </c>
      <c r="G343" s="8">
        <v>0.6</v>
      </c>
      <c r="H343" s="4">
        <f t="shared" si="5"/>
        <v>1974</v>
      </c>
      <c r="I343" s="4" t="s">
        <v>1051</v>
      </c>
      <c r="J343" s="6">
        <v>42138</v>
      </c>
      <c r="K343" s="10" t="s">
        <v>1044</v>
      </c>
      <c r="L343">
        <f>IF(Table1[[#This Row],[Sales stage]]&lt;&gt;"Won",Table1[[#This Row],[Close Date/Expected Close Date]]-Table1[[#This Row],[Reporting Date]],"")</f>
        <v>104</v>
      </c>
      <c r="M343" s="2"/>
    </row>
    <row r="344" spans="1:13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4">
        <v>2730</v>
      </c>
      <c r="G344" s="8">
        <v>0.7</v>
      </c>
      <c r="H344" s="4">
        <f t="shared" si="5"/>
        <v>1910.9999999999998</v>
      </c>
      <c r="I344" s="4" t="s">
        <v>1051</v>
      </c>
      <c r="J344" s="6">
        <v>42164</v>
      </c>
      <c r="K344" s="10" t="s">
        <v>1045</v>
      </c>
      <c r="L344">
        <f>IF(Table1[[#This Row],[Sales stage]]&lt;&gt;"Won",Table1[[#This Row],[Close Date/Expected Close Date]]-Table1[[#This Row],[Reporting Date]],"")</f>
        <v>130</v>
      </c>
      <c r="M344" s="2"/>
    </row>
    <row r="345" spans="1:13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4">
        <v>2180</v>
      </c>
      <c r="G345" s="8">
        <v>0.55000000000000004</v>
      </c>
      <c r="H345" s="4">
        <f t="shared" si="5"/>
        <v>1199</v>
      </c>
      <c r="I345" s="4" t="s">
        <v>1053</v>
      </c>
      <c r="J345" s="6">
        <v>42154</v>
      </c>
      <c r="K345" s="10" t="s">
        <v>1043</v>
      </c>
      <c r="L345">
        <f>IF(Table1[[#This Row],[Sales stage]]&lt;&gt;"Won",Table1[[#This Row],[Close Date/Expected Close Date]]-Table1[[#This Row],[Reporting Date]],"")</f>
        <v>120</v>
      </c>
      <c r="M345" s="2"/>
    </row>
    <row r="346" spans="1:13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4">
        <v>2690</v>
      </c>
      <c r="G346" s="8">
        <v>0.6</v>
      </c>
      <c r="H346" s="4">
        <f t="shared" si="5"/>
        <v>1614</v>
      </c>
      <c r="I346" s="4" t="s">
        <v>1050</v>
      </c>
      <c r="J346" s="6">
        <v>42169</v>
      </c>
      <c r="K346" s="10" t="s">
        <v>1046</v>
      </c>
      <c r="L346">
        <f>IF(Table1[[#This Row],[Sales stage]]&lt;&gt;"Won",Table1[[#This Row],[Close Date/Expected Close Date]]-Table1[[#This Row],[Reporting Date]],"")</f>
        <v>135</v>
      </c>
      <c r="M346" s="2"/>
    </row>
    <row r="347" spans="1:13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4">
        <v>2160</v>
      </c>
      <c r="G347" s="8">
        <v>0.75</v>
      </c>
      <c r="H347" s="4">
        <f t="shared" si="5"/>
        <v>1620</v>
      </c>
      <c r="I347" s="4" t="s">
        <v>1051</v>
      </c>
      <c r="J347" s="6">
        <v>42109</v>
      </c>
      <c r="K347" s="10" t="s">
        <v>1044</v>
      </c>
      <c r="L347">
        <f>IF(Table1[[#This Row],[Sales stage]]&lt;&gt;"Won",Table1[[#This Row],[Close Date/Expected Close Date]]-Table1[[#This Row],[Reporting Date]],"")</f>
        <v>75</v>
      </c>
      <c r="M347" s="2"/>
    </row>
    <row r="348" spans="1:13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4">
        <v>1190</v>
      </c>
      <c r="G348" s="8">
        <v>0.65</v>
      </c>
      <c r="H348" s="4">
        <f t="shared" si="5"/>
        <v>773.5</v>
      </c>
      <c r="I348" s="4" t="s">
        <v>1051</v>
      </c>
      <c r="J348" s="6">
        <v>42157</v>
      </c>
      <c r="K348" s="10" t="s">
        <v>1044</v>
      </c>
      <c r="L348">
        <f>IF(Table1[[#This Row],[Sales stage]]&lt;&gt;"Won",Table1[[#This Row],[Close Date/Expected Close Date]]-Table1[[#This Row],[Reporting Date]],"")</f>
        <v>123</v>
      </c>
      <c r="M348" s="2"/>
    </row>
    <row r="349" spans="1:13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4">
        <v>4750</v>
      </c>
      <c r="G349" s="8">
        <v>0.65</v>
      </c>
      <c r="H349" s="4">
        <f t="shared" si="5"/>
        <v>3087.5</v>
      </c>
      <c r="I349" s="4" t="s">
        <v>1051</v>
      </c>
      <c r="J349" s="6">
        <v>42107</v>
      </c>
      <c r="K349" s="10" t="s">
        <v>1044</v>
      </c>
      <c r="L349">
        <f>IF(Table1[[#This Row],[Sales stage]]&lt;&gt;"Won",Table1[[#This Row],[Close Date/Expected Close Date]]-Table1[[#This Row],[Reporting Date]],"")</f>
        <v>73</v>
      </c>
      <c r="M349" s="2"/>
    </row>
    <row r="350" spans="1:13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4">
        <v>1820</v>
      </c>
      <c r="G350" s="8">
        <v>0.85</v>
      </c>
      <c r="H350" s="4">
        <f t="shared" si="5"/>
        <v>1547</v>
      </c>
      <c r="I350" s="4" t="s">
        <v>1053</v>
      </c>
      <c r="J350" s="6">
        <v>42090</v>
      </c>
      <c r="K350" s="10"/>
      <c r="L350" t="str">
        <f>IF(Table1[[#This Row],[Sales stage]]&lt;&gt;"Won",Table1[[#This Row],[Close Date/Expected Close Date]]-Table1[[#This Row],[Reporting Date]],"")</f>
        <v/>
      </c>
      <c r="M350" s="2"/>
    </row>
    <row r="351" spans="1:13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4">
        <v>2510</v>
      </c>
      <c r="G351" s="8">
        <v>0.75</v>
      </c>
      <c r="H351" s="4">
        <f t="shared" si="5"/>
        <v>1882.5</v>
      </c>
      <c r="I351" s="4" t="s">
        <v>1053</v>
      </c>
      <c r="J351" s="6">
        <v>42133</v>
      </c>
      <c r="K351" s="10" t="s">
        <v>1043</v>
      </c>
      <c r="L351">
        <f>IF(Table1[[#This Row],[Sales stage]]&lt;&gt;"Won",Table1[[#This Row],[Close Date/Expected Close Date]]-Table1[[#This Row],[Reporting Date]],"")</f>
        <v>99</v>
      </c>
      <c r="M351" s="2"/>
    </row>
    <row r="352" spans="1:13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4">
        <v>3680</v>
      </c>
      <c r="G352" s="8">
        <v>0.8</v>
      </c>
      <c r="H352" s="4">
        <f t="shared" si="5"/>
        <v>2944</v>
      </c>
      <c r="I352" s="4" t="s">
        <v>1051</v>
      </c>
      <c r="J352" s="6">
        <v>42166</v>
      </c>
      <c r="K352" s="10" t="s">
        <v>1046</v>
      </c>
      <c r="L352">
        <f>IF(Table1[[#This Row],[Sales stage]]&lt;&gt;"Won",Table1[[#This Row],[Close Date/Expected Close Date]]-Table1[[#This Row],[Reporting Date]],"")</f>
        <v>132</v>
      </c>
      <c r="M352" s="2"/>
    </row>
    <row r="353" spans="1:13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4">
        <v>4460</v>
      </c>
      <c r="G353" s="8">
        <v>0.85</v>
      </c>
      <c r="H353" s="4">
        <f t="shared" si="5"/>
        <v>3791</v>
      </c>
      <c r="I353" s="4" t="s">
        <v>1051</v>
      </c>
      <c r="J353" s="6">
        <v>42128</v>
      </c>
      <c r="K353" s="10" t="s">
        <v>1046</v>
      </c>
      <c r="L353">
        <f>IF(Table1[[#This Row],[Sales stage]]&lt;&gt;"Won",Table1[[#This Row],[Close Date/Expected Close Date]]-Table1[[#This Row],[Reporting Date]],"")</f>
        <v>94</v>
      </c>
      <c r="M353" s="2"/>
    </row>
    <row r="354" spans="1:13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4">
        <v>3210</v>
      </c>
      <c r="G354" s="8">
        <v>0.85</v>
      </c>
      <c r="H354" s="4">
        <f t="shared" si="5"/>
        <v>2728.5</v>
      </c>
      <c r="I354" s="4" t="s">
        <v>1053</v>
      </c>
      <c r="J354" s="6">
        <v>42113</v>
      </c>
      <c r="K354" s="10" t="s">
        <v>1044</v>
      </c>
      <c r="L354">
        <f>IF(Table1[[#This Row],[Sales stage]]&lt;&gt;"Won",Table1[[#This Row],[Close Date/Expected Close Date]]-Table1[[#This Row],[Reporting Date]],"")</f>
        <v>79</v>
      </c>
      <c r="M354" s="2"/>
    </row>
    <row r="355" spans="1:13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4">
        <v>4330</v>
      </c>
      <c r="G355" s="8">
        <v>0.8</v>
      </c>
      <c r="H355" s="4">
        <f t="shared" si="5"/>
        <v>3464</v>
      </c>
      <c r="I355" s="4" t="s">
        <v>1053</v>
      </c>
      <c r="J355" s="6">
        <v>42116</v>
      </c>
      <c r="K355" s="10" t="s">
        <v>1043</v>
      </c>
      <c r="L355">
        <f>IF(Table1[[#This Row],[Sales stage]]&lt;&gt;"Won",Table1[[#This Row],[Close Date/Expected Close Date]]-Table1[[#This Row],[Reporting Date]],"")</f>
        <v>82</v>
      </c>
      <c r="M355" s="2"/>
    </row>
    <row r="356" spans="1:13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4">
        <v>760</v>
      </c>
      <c r="G356" s="8">
        <v>0.85</v>
      </c>
      <c r="H356" s="4">
        <f t="shared" si="5"/>
        <v>646</v>
      </c>
      <c r="I356" s="4" t="s">
        <v>1051</v>
      </c>
      <c r="J356" s="6">
        <v>42111</v>
      </c>
      <c r="K356" s="10" t="s">
        <v>1045</v>
      </c>
      <c r="L356">
        <f>IF(Table1[[#This Row],[Sales stage]]&lt;&gt;"Won",Table1[[#This Row],[Close Date/Expected Close Date]]-Table1[[#This Row],[Reporting Date]],"")</f>
        <v>77</v>
      </c>
      <c r="M356" s="2"/>
    </row>
    <row r="357" spans="1:13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4">
        <v>1350</v>
      </c>
      <c r="G357" s="8">
        <v>0.85</v>
      </c>
      <c r="H357" s="4">
        <f t="shared" si="5"/>
        <v>1147.5</v>
      </c>
      <c r="I357" s="4" t="s">
        <v>1051</v>
      </c>
      <c r="J357" s="6">
        <v>42101</v>
      </c>
      <c r="K357" s="10" t="s">
        <v>1043</v>
      </c>
      <c r="L357">
        <f>IF(Table1[[#This Row],[Sales stage]]&lt;&gt;"Won",Table1[[#This Row],[Close Date/Expected Close Date]]-Table1[[#This Row],[Reporting Date]],"")</f>
        <v>67</v>
      </c>
      <c r="M357" s="2"/>
    </row>
    <row r="358" spans="1:13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4">
        <v>4730</v>
      </c>
      <c r="G358" s="8">
        <v>0.75</v>
      </c>
      <c r="H358" s="4">
        <f t="shared" si="5"/>
        <v>3547.5</v>
      </c>
      <c r="I358" s="4" t="s">
        <v>1051</v>
      </c>
      <c r="J358" s="6">
        <v>42055</v>
      </c>
      <c r="K358" s="10"/>
      <c r="L358" t="str">
        <f>IF(Table1[[#This Row],[Sales stage]]&lt;&gt;"Won",Table1[[#This Row],[Close Date/Expected Close Date]]-Table1[[#This Row],[Reporting Date]],"")</f>
        <v/>
      </c>
      <c r="M358" s="2"/>
    </row>
    <row r="359" spans="1:13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4">
        <v>2200</v>
      </c>
      <c r="G359" s="8">
        <v>0.8</v>
      </c>
      <c r="H359" s="4">
        <f t="shared" si="5"/>
        <v>1760</v>
      </c>
      <c r="I359" s="4" t="s">
        <v>1053</v>
      </c>
      <c r="J359" s="6">
        <v>42099</v>
      </c>
      <c r="K359" s="10" t="s">
        <v>1045</v>
      </c>
      <c r="L359">
        <f>IF(Table1[[#This Row],[Sales stage]]&lt;&gt;"Won",Table1[[#This Row],[Close Date/Expected Close Date]]-Table1[[#This Row],[Reporting Date]],"")</f>
        <v>64</v>
      </c>
      <c r="M359" s="2"/>
    </row>
    <row r="360" spans="1:13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4">
        <v>930</v>
      </c>
      <c r="G360" s="8">
        <v>0.65</v>
      </c>
      <c r="H360" s="4">
        <f t="shared" si="5"/>
        <v>604.5</v>
      </c>
      <c r="I360" s="4" t="s">
        <v>1050</v>
      </c>
      <c r="J360" s="6">
        <v>42152</v>
      </c>
      <c r="K360" s="10" t="s">
        <v>1046</v>
      </c>
      <c r="L360">
        <f>IF(Table1[[#This Row],[Sales stage]]&lt;&gt;"Won",Table1[[#This Row],[Close Date/Expected Close Date]]-Table1[[#This Row],[Reporting Date]],"")</f>
        <v>117</v>
      </c>
      <c r="M360" s="2"/>
    </row>
    <row r="361" spans="1:13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4">
        <v>2630</v>
      </c>
      <c r="G361" s="8">
        <v>0.5</v>
      </c>
      <c r="H361" s="4">
        <f t="shared" si="5"/>
        <v>1315</v>
      </c>
      <c r="I361" s="4" t="s">
        <v>1053</v>
      </c>
      <c r="J361" s="6">
        <v>42073</v>
      </c>
      <c r="K361" s="10"/>
      <c r="L361" t="str">
        <f>IF(Table1[[#This Row],[Sales stage]]&lt;&gt;"Won",Table1[[#This Row],[Close Date/Expected Close Date]]-Table1[[#This Row],[Reporting Date]],"")</f>
        <v/>
      </c>
      <c r="M361" s="2"/>
    </row>
    <row r="362" spans="1:13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4">
        <v>3780</v>
      </c>
      <c r="G362" s="8">
        <v>0.5</v>
      </c>
      <c r="H362" s="4">
        <f t="shared" si="5"/>
        <v>1890</v>
      </c>
      <c r="I362" s="4" t="s">
        <v>1050</v>
      </c>
      <c r="J362" s="6">
        <v>42106</v>
      </c>
      <c r="K362" s="10" t="s">
        <v>1046</v>
      </c>
      <c r="L362">
        <f>IF(Table1[[#This Row],[Sales stage]]&lt;&gt;"Won",Table1[[#This Row],[Close Date/Expected Close Date]]-Table1[[#This Row],[Reporting Date]],"")</f>
        <v>71</v>
      </c>
      <c r="M362" s="2"/>
    </row>
    <row r="363" spans="1:13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4">
        <v>2540</v>
      </c>
      <c r="G363" s="8">
        <v>0.85</v>
      </c>
      <c r="H363" s="4">
        <f t="shared" si="5"/>
        <v>2159</v>
      </c>
      <c r="I363" s="4" t="s">
        <v>1050</v>
      </c>
      <c r="J363" s="6">
        <v>42167</v>
      </c>
      <c r="K363" s="10" t="s">
        <v>1045</v>
      </c>
      <c r="L363">
        <f>IF(Table1[[#This Row],[Sales stage]]&lt;&gt;"Won",Table1[[#This Row],[Close Date/Expected Close Date]]-Table1[[#This Row],[Reporting Date]],"")</f>
        <v>132</v>
      </c>
      <c r="M363" s="2"/>
    </row>
    <row r="364" spans="1:13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4">
        <v>3450</v>
      </c>
      <c r="G364" s="8">
        <v>0.8</v>
      </c>
      <c r="H364" s="4">
        <f t="shared" si="5"/>
        <v>2760</v>
      </c>
      <c r="I364" s="4" t="s">
        <v>1053</v>
      </c>
      <c r="J364" s="6">
        <v>42166</v>
      </c>
      <c r="K364" s="10" t="s">
        <v>1045</v>
      </c>
      <c r="L364">
        <f>IF(Table1[[#This Row],[Sales stage]]&lt;&gt;"Won",Table1[[#This Row],[Close Date/Expected Close Date]]-Table1[[#This Row],[Reporting Date]],"")</f>
        <v>131</v>
      </c>
      <c r="M364" s="2"/>
    </row>
    <row r="365" spans="1:13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4">
        <v>1220</v>
      </c>
      <c r="G365" s="8">
        <v>0.65</v>
      </c>
      <c r="H365" s="4">
        <f t="shared" si="5"/>
        <v>793</v>
      </c>
      <c r="I365" s="4" t="s">
        <v>1051</v>
      </c>
      <c r="J365" s="6">
        <v>42116</v>
      </c>
      <c r="K365" s="10" t="s">
        <v>1043</v>
      </c>
      <c r="L365">
        <f>IF(Table1[[#This Row],[Sales stage]]&lt;&gt;"Won",Table1[[#This Row],[Close Date/Expected Close Date]]-Table1[[#This Row],[Reporting Date]],"")</f>
        <v>81</v>
      </c>
      <c r="M365" s="2"/>
    </row>
    <row r="366" spans="1:13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4">
        <v>3830</v>
      </c>
      <c r="G366" s="8">
        <v>0.55000000000000004</v>
      </c>
      <c r="H366" s="4">
        <f t="shared" si="5"/>
        <v>2106.5</v>
      </c>
      <c r="I366" s="4" t="s">
        <v>1051</v>
      </c>
      <c r="J366" s="6">
        <v>42113</v>
      </c>
      <c r="K366" s="10" t="s">
        <v>1043</v>
      </c>
      <c r="L366">
        <f>IF(Table1[[#This Row],[Sales stage]]&lt;&gt;"Won",Table1[[#This Row],[Close Date/Expected Close Date]]-Table1[[#This Row],[Reporting Date]],"")</f>
        <v>78</v>
      </c>
      <c r="M366" s="2"/>
    </row>
    <row r="367" spans="1:13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4">
        <v>1100</v>
      </c>
      <c r="G367" s="8">
        <v>0.6</v>
      </c>
      <c r="H367" s="4">
        <f t="shared" si="5"/>
        <v>660</v>
      </c>
      <c r="I367" s="4" t="s">
        <v>1050</v>
      </c>
      <c r="J367" s="6">
        <v>42178</v>
      </c>
      <c r="K367" s="10" t="s">
        <v>1046</v>
      </c>
      <c r="L367">
        <f>IF(Table1[[#This Row],[Sales stage]]&lt;&gt;"Won",Table1[[#This Row],[Close Date/Expected Close Date]]-Table1[[#This Row],[Reporting Date]],"")</f>
        <v>143</v>
      </c>
      <c r="M367" s="2"/>
    </row>
    <row r="368" spans="1:13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4">
        <v>4900</v>
      </c>
      <c r="G368" s="8">
        <v>0.75</v>
      </c>
      <c r="H368" s="4">
        <f t="shared" si="5"/>
        <v>3675</v>
      </c>
      <c r="I368" s="4" t="s">
        <v>1051</v>
      </c>
      <c r="J368" s="6">
        <v>42120</v>
      </c>
      <c r="K368" s="10" t="s">
        <v>1043</v>
      </c>
      <c r="L368">
        <f>IF(Table1[[#This Row],[Sales stage]]&lt;&gt;"Won",Table1[[#This Row],[Close Date/Expected Close Date]]-Table1[[#This Row],[Reporting Date]],"")</f>
        <v>85</v>
      </c>
      <c r="M368" s="2"/>
    </row>
    <row r="369" spans="1:13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4">
        <v>2240</v>
      </c>
      <c r="G369" s="8">
        <v>0.7</v>
      </c>
      <c r="H369" s="4">
        <f t="shared" si="5"/>
        <v>1568</v>
      </c>
      <c r="I369" s="4" t="s">
        <v>1051</v>
      </c>
      <c r="J369" s="6">
        <v>42130</v>
      </c>
      <c r="K369" s="10" t="s">
        <v>1044</v>
      </c>
      <c r="L369">
        <f>IF(Table1[[#This Row],[Sales stage]]&lt;&gt;"Won",Table1[[#This Row],[Close Date/Expected Close Date]]-Table1[[#This Row],[Reporting Date]],"")</f>
        <v>95</v>
      </c>
      <c r="M369" s="2"/>
    </row>
    <row r="370" spans="1:13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4">
        <v>1570</v>
      </c>
      <c r="G370" s="8">
        <v>0.85</v>
      </c>
      <c r="H370" s="4">
        <f t="shared" si="5"/>
        <v>1334.5</v>
      </c>
      <c r="I370" s="4" t="s">
        <v>1050</v>
      </c>
      <c r="J370" s="6">
        <v>42163</v>
      </c>
      <c r="K370" s="10" t="s">
        <v>1044</v>
      </c>
      <c r="L370">
        <f>IF(Table1[[#This Row],[Sales stage]]&lt;&gt;"Won",Table1[[#This Row],[Close Date/Expected Close Date]]-Table1[[#This Row],[Reporting Date]],"")</f>
        <v>128</v>
      </c>
      <c r="M370" s="2"/>
    </row>
    <row r="371" spans="1:13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4">
        <v>1340</v>
      </c>
      <c r="G371" s="8">
        <v>0.55000000000000004</v>
      </c>
      <c r="H371" s="4">
        <f t="shared" si="5"/>
        <v>737.00000000000011</v>
      </c>
      <c r="I371" s="4" t="s">
        <v>1051</v>
      </c>
      <c r="J371" s="6">
        <v>42106</v>
      </c>
      <c r="K371" s="10"/>
      <c r="L371">
        <f>IF(Table1[[#This Row],[Sales stage]]&lt;&gt;"Won",Table1[[#This Row],[Close Date/Expected Close Date]]-Table1[[#This Row],[Reporting Date]],"")</f>
        <v>71</v>
      </c>
      <c r="M371" s="2"/>
    </row>
    <row r="372" spans="1:13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4">
        <v>1150</v>
      </c>
      <c r="G372" s="8">
        <v>0.55000000000000004</v>
      </c>
      <c r="H372" s="4">
        <f t="shared" si="5"/>
        <v>632.5</v>
      </c>
      <c r="I372" s="4" t="s">
        <v>1051</v>
      </c>
      <c r="J372" s="6">
        <v>42145</v>
      </c>
      <c r="K372" s="10" t="s">
        <v>1046</v>
      </c>
      <c r="L372">
        <f>IF(Table1[[#This Row],[Sales stage]]&lt;&gt;"Won",Table1[[#This Row],[Close Date/Expected Close Date]]-Table1[[#This Row],[Reporting Date]],"")</f>
        <v>109</v>
      </c>
      <c r="M372" s="2"/>
    </row>
    <row r="373" spans="1:13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4">
        <v>2700</v>
      </c>
      <c r="G373" s="8">
        <v>0.7</v>
      </c>
      <c r="H373" s="4">
        <f t="shared" si="5"/>
        <v>1889.9999999999998</v>
      </c>
      <c r="I373" s="4" t="s">
        <v>1050</v>
      </c>
      <c r="J373" s="6">
        <v>42100</v>
      </c>
      <c r="K373" s="10"/>
      <c r="L373">
        <f>IF(Table1[[#This Row],[Sales stage]]&lt;&gt;"Won",Table1[[#This Row],[Close Date/Expected Close Date]]-Table1[[#This Row],[Reporting Date]],"")</f>
        <v>64</v>
      </c>
      <c r="M373" s="2"/>
    </row>
    <row r="374" spans="1:13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4">
        <v>4640</v>
      </c>
      <c r="G374" s="8">
        <v>0.85</v>
      </c>
      <c r="H374" s="4">
        <f t="shared" si="5"/>
        <v>3944</v>
      </c>
      <c r="I374" s="4" t="s">
        <v>1051</v>
      </c>
      <c r="J374" s="6">
        <v>42149</v>
      </c>
      <c r="K374" s="10" t="s">
        <v>1044</v>
      </c>
      <c r="L374">
        <f>IF(Table1[[#This Row],[Sales stage]]&lt;&gt;"Won",Table1[[#This Row],[Close Date/Expected Close Date]]-Table1[[#This Row],[Reporting Date]],"")</f>
        <v>113</v>
      </c>
      <c r="M374" s="2"/>
    </row>
    <row r="375" spans="1:13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4">
        <v>3150</v>
      </c>
      <c r="G375" s="8">
        <v>0.55000000000000004</v>
      </c>
      <c r="H375" s="4">
        <f t="shared" si="5"/>
        <v>1732.5000000000002</v>
      </c>
      <c r="I375" s="4" t="s">
        <v>1051</v>
      </c>
      <c r="J375" s="6">
        <v>42182</v>
      </c>
      <c r="K375" s="10"/>
      <c r="L375">
        <f>IF(Table1[[#This Row],[Sales stage]]&lt;&gt;"Won",Table1[[#This Row],[Close Date/Expected Close Date]]-Table1[[#This Row],[Reporting Date]],"")</f>
        <v>146</v>
      </c>
      <c r="M375" s="2"/>
    </row>
    <row r="376" spans="1:13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4">
        <v>1500</v>
      </c>
      <c r="G376" s="8">
        <v>0.55000000000000004</v>
      </c>
      <c r="H376" s="4">
        <f t="shared" si="5"/>
        <v>825.00000000000011</v>
      </c>
      <c r="I376" s="4" t="s">
        <v>1051</v>
      </c>
      <c r="J376" s="6">
        <v>42106</v>
      </c>
      <c r="K376" s="10" t="s">
        <v>1043</v>
      </c>
      <c r="L376">
        <f>IF(Table1[[#This Row],[Sales stage]]&lt;&gt;"Won",Table1[[#This Row],[Close Date/Expected Close Date]]-Table1[[#This Row],[Reporting Date]],"")</f>
        <v>70</v>
      </c>
      <c r="M376" s="2"/>
    </row>
    <row r="377" spans="1:13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4">
        <v>3620</v>
      </c>
      <c r="G377" s="8">
        <v>0.6</v>
      </c>
      <c r="H377" s="4">
        <f t="shared" si="5"/>
        <v>2172</v>
      </c>
      <c r="I377" s="4" t="s">
        <v>1051</v>
      </c>
      <c r="J377" s="6">
        <v>42115</v>
      </c>
      <c r="K377" s="10" t="s">
        <v>1044</v>
      </c>
      <c r="L377">
        <f>IF(Table1[[#This Row],[Sales stage]]&lt;&gt;"Won",Table1[[#This Row],[Close Date/Expected Close Date]]-Table1[[#This Row],[Reporting Date]],"")</f>
        <v>79</v>
      </c>
      <c r="M377" s="2"/>
    </row>
    <row r="378" spans="1:13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4">
        <v>760</v>
      </c>
      <c r="G378" s="8">
        <v>0.75</v>
      </c>
      <c r="H378" s="4">
        <f t="shared" si="5"/>
        <v>570</v>
      </c>
      <c r="I378" s="4" t="s">
        <v>1053</v>
      </c>
      <c r="J378" s="6">
        <v>42152</v>
      </c>
      <c r="K378" s="10" t="s">
        <v>1043</v>
      </c>
      <c r="L378">
        <f>IF(Table1[[#This Row],[Sales stage]]&lt;&gt;"Won",Table1[[#This Row],[Close Date/Expected Close Date]]-Table1[[#This Row],[Reporting Date]],"")</f>
        <v>116</v>
      </c>
      <c r="M378" s="2"/>
    </row>
    <row r="379" spans="1:13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4">
        <v>3320</v>
      </c>
      <c r="G379" s="8">
        <v>0.8</v>
      </c>
      <c r="H379" s="4">
        <f t="shared" si="5"/>
        <v>2656</v>
      </c>
      <c r="I379" s="4" t="s">
        <v>1053</v>
      </c>
      <c r="J379" s="6">
        <v>42133</v>
      </c>
      <c r="K379" s="10" t="s">
        <v>1044</v>
      </c>
      <c r="L379">
        <f>IF(Table1[[#This Row],[Sales stage]]&lt;&gt;"Won",Table1[[#This Row],[Close Date/Expected Close Date]]-Table1[[#This Row],[Reporting Date]],"")</f>
        <v>97</v>
      </c>
      <c r="M379" s="2"/>
    </row>
    <row r="380" spans="1:13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4">
        <v>2680</v>
      </c>
      <c r="G380" s="8">
        <v>0.55000000000000004</v>
      </c>
      <c r="H380" s="4">
        <f t="shared" si="5"/>
        <v>1474.0000000000002</v>
      </c>
      <c r="I380" s="4" t="s">
        <v>1053</v>
      </c>
      <c r="J380" s="6">
        <v>42148</v>
      </c>
      <c r="K380" s="10" t="s">
        <v>1043</v>
      </c>
      <c r="L380">
        <f>IF(Table1[[#This Row],[Sales stage]]&lt;&gt;"Won",Table1[[#This Row],[Close Date/Expected Close Date]]-Table1[[#This Row],[Reporting Date]],"")</f>
        <v>112</v>
      </c>
      <c r="M380" s="2"/>
    </row>
    <row r="381" spans="1:13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4">
        <v>3660</v>
      </c>
      <c r="G381" s="8">
        <v>0.6</v>
      </c>
      <c r="H381" s="4">
        <f t="shared" si="5"/>
        <v>2196</v>
      </c>
      <c r="I381" s="4" t="s">
        <v>1051</v>
      </c>
      <c r="J381" s="6">
        <v>42175</v>
      </c>
      <c r="K381" s="10" t="s">
        <v>1043</v>
      </c>
      <c r="L381">
        <f>IF(Table1[[#This Row],[Sales stage]]&lt;&gt;"Won",Table1[[#This Row],[Close Date/Expected Close Date]]-Table1[[#This Row],[Reporting Date]],"")</f>
        <v>139</v>
      </c>
      <c r="M381" s="2"/>
    </row>
    <row r="382" spans="1:13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4">
        <v>220</v>
      </c>
      <c r="G382" s="8">
        <v>0.6</v>
      </c>
      <c r="H382" s="4">
        <f t="shared" si="5"/>
        <v>132</v>
      </c>
      <c r="I382" s="2" t="s">
        <v>1052</v>
      </c>
      <c r="J382" s="6">
        <v>42147</v>
      </c>
      <c r="K382" s="10" t="s">
        <v>1043</v>
      </c>
      <c r="L382">
        <f>IF(Table1[[#This Row],[Sales stage]]&lt;&gt;"Won",Table1[[#This Row],[Close Date/Expected Close Date]]-Table1[[#This Row],[Reporting Date]],"")</f>
        <v>111</v>
      </c>
      <c r="M382" s="2"/>
    </row>
    <row r="383" spans="1:13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4">
        <v>3780</v>
      </c>
      <c r="G383" s="8">
        <v>0.75</v>
      </c>
      <c r="H383" s="4">
        <f t="shared" si="5"/>
        <v>2835</v>
      </c>
      <c r="I383" s="4" t="s">
        <v>1053</v>
      </c>
      <c r="J383" s="6">
        <v>42171</v>
      </c>
      <c r="K383" s="10"/>
      <c r="L383">
        <f>IF(Table1[[#This Row],[Sales stage]]&lt;&gt;"Won",Table1[[#This Row],[Close Date/Expected Close Date]]-Table1[[#This Row],[Reporting Date]],"")</f>
        <v>134</v>
      </c>
      <c r="M383" s="2"/>
    </row>
    <row r="384" spans="1:13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4">
        <v>3580</v>
      </c>
      <c r="G384" s="8">
        <v>0.85</v>
      </c>
      <c r="H384" s="4">
        <f t="shared" si="5"/>
        <v>3043</v>
      </c>
      <c r="I384" s="4" t="s">
        <v>1051</v>
      </c>
      <c r="J384" s="6">
        <v>42152</v>
      </c>
      <c r="K384" s="10" t="s">
        <v>1044</v>
      </c>
      <c r="L384">
        <f>IF(Table1[[#This Row],[Sales stage]]&lt;&gt;"Won",Table1[[#This Row],[Close Date/Expected Close Date]]-Table1[[#This Row],[Reporting Date]],"")</f>
        <v>115</v>
      </c>
      <c r="M384" s="2"/>
    </row>
    <row r="385" spans="1:13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4">
        <v>920</v>
      </c>
      <c r="G385" s="8">
        <v>0.75</v>
      </c>
      <c r="H385" s="4">
        <f t="shared" si="5"/>
        <v>690</v>
      </c>
      <c r="I385" s="4" t="s">
        <v>1051</v>
      </c>
      <c r="J385" s="6">
        <v>42060</v>
      </c>
      <c r="K385" s="10"/>
      <c r="L385" t="str">
        <f>IF(Table1[[#This Row],[Sales stage]]&lt;&gt;"Won",Table1[[#This Row],[Close Date/Expected Close Date]]-Table1[[#This Row],[Reporting Date]],"")</f>
        <v/>
      </c>
      <c r="M385" s="2"/>
    </row>
    <row r="386" spans="1:13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4">
        <v>1310</v>
      </c>
      <c r="G386" s="8">
        <v>0.6</v>
      </c>
      <c r="H386" s="4">
        <f t="shared" si="5"/>
        <v>786</v>
      </c>
      <c r="I386" s="4" t="s">
        <v>1052</v>
      </c>
      <c r="J386" s="6">
        <v>42074</v>
      </c>
      <c r="K386" s="10"/>
      <c r="L386" t="str">
        <f>IF(Table1[[#This Row],[Sales stage]]&lt;&gt;"Won",Table1[[#This Row],[Close Date/Expected Close Date]]-Table1[[#This Row],[Reporting Date]],"")</f>
        <v/>
      </c>
      <c r="M386" s="2"/>
    </row>
    <row r="387" spans="1:13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4">
        <v>3540</v>
      </c>
      <c r="G387" s="8">
        <v>0.8</v>
      </c>
      <c r="H387" s="4">
        <f t="shared" ref="H387:H450" si="6">F387*G387</f>
        <v>2832</v>
      </c>
      <c r="I387" s="4" t="s">
        <v>1051</v>
      </c>
      <c r="J387" s="6">
        <v>42134</v>
      </c>
      <c r="K387" s="10"/>
      <c r="L387">
        <f>IF(Table1[[#This Row],[Sales stage]]&lt;&gt;"Won",Table1[[#This Row],[Close Date/Expected Close Date]]-Table1[[#This Row],[Reporting Date]],"")</f>
        <v>97</v>
      </c>
      <c r="M387" s="2"/>
    </row>
    <row r="388" spans="1:13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4">
        <v>2440</v>
      </c>
      <c r="G388" s="8">
        <v>0.65</v>
      </c>
      <c r="H388" s="4">
        <f t="shared" si="6"/>
        <v>1586</v>
      </c>
      <c r="I388" s="4" t="s">
        <v>1050</v>
      </c>
      <c r="J388" s="6">
        <v>42060</v>
      </c>
      <c r="K388" s="10"/>
      <c r="L388" t="str">
        <f>IF(Table1[[#This Row],[Sales stage]]&lt;&gt;"Won",Table1[[#This Row],[Close Date/Expected Close Date]]-Table1[[#This Row],[Reporting Date]],"")</f>
        <v/>
      </c>
      <c r="M388" s="2"/>
    </row>
    <row r="389" spans="1:13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4">
        <v>3330</v>
      </c>
      <c r="G389" s="8">
        <v>0.75</v>
      </c>
      <c r="H389" s="4">
        <f t="shared" si="6"/>
        <v>2497.5</v>
      </c>
      <c r="I389" s="4" t="s">
        <v>1051</v>
      </c>
      <c r="J389" s="6">
        <v>42133</v>
      </c>
      <c r="K389" s="10" t="s">
        <v>1043</v>
      </c>
      <c r="L389">
        <f>IF(Table1[[#This Row],[Sales stage]]&lt;&gt;"Won",Table1[[#This Row],[Close Date/Expected Close Date]]-Table1[[#This Row],[Reporting Date]],"")</f>
        <v>96</v>
      </c>
      <c r="M389" s="2"/>
    </row>
    <row r="390" spans="1:13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4">
        <v>4480</v>
      </c>
      <c r="G390" s="8">
        <v>0.75</v>
      </c>
      <c r="H390" s="4">
        <f t="shared" si="6"/>
        <v>3360</v>
      </c>
      <c r="I390" s="4" t="s">
        <v>1053</v>
      </c>
      <c r="J390" s="6">
        <v>42182</v>
      </c>
      <c r="K390" s="10" t="s">
        <v>1045</v>
      </c>
      <c r="L390">
        <f>IF(Table1[[#This Row],[Sales stage]]&lt;&gt;"Won",Table1[[#This Row],[Close Date/Expected Close Date]]-Table1[[#This Row],[Reporting Date]],"")</f>
        <v>145</v>
      </c>
      <c r="M390" s="2"/>
    </row>
    <row r="391" spans="1:13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4">
        <v>4150</v>
      </c>
      <c r="G391" s="8">
        <v>0.7</v>
      </c>
      <c r="H391" s="4">
        <f t="shared" si="6"/>
        <v>2905</v>
      </c>
      <c r="I391" s="4" t="s">
        <v>1051</v>
      </c>
      <c r="J391" s="6">
        <v>42111</v>
      </c>
      <c r="K391" s="10" t="s">
        <v>1043</v>
      </c>
      <c r="L391">
        <f>IF(Table1[[#This Row],[Sales stage]]&lt;&gt;"Won",Table1[[#This Row],[Close Date/Expected Close Date]]-Table1[[#This Row],[Reporting Date]],"")</f>
        <v>74</v>
      </c>
      <c r="M391" s="2"/>
    </row>
    <row r="392" spans="1:13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4">
        <v>240</v>
      </c>
      <c r="G392" s="8">
        <v>0.55000000000000004</v>
      </c>
      <c r="H392" s="4">
        <f t="shared" si="6"/>
        <v>132</v>
      </c>
      <c r="I392" s="2" t="s">
        <v>1052</v>
      </c>
      <c r="J392" s="6">
        <v>42147</v>
      </c>
      <c r="K392" s="10" t="s">
        <v>1045</v>
      </c>
      <c r="L392">
        <f>IF(Table1[[#This Row],[Sales stage]]&lt;&gt;"Won",Table1[[#This Row],[Close Date/Expected Close Date]]-Table1[[#This Row],[Reporting Date]],"")</f>
        <v>109</v>
      </c>
      <c r="M392" s="2"/>
    </row>
    <row r="393" spans="1:13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4">
        <v>3210</v>
      </c>
      <c r="G393" s="8">
        <v>0.65</v>
      </c>
      <c r="H393" s="4">
        <f t="shared" si="6"/>
        <v>2086.5</v>
      </c>
      <c r="I393" s="4" t="s">
        <v>1053</v>
      </c>
      <c r="J393" s="6">
        <v>42153</v>
      </c>
      <c r="K393" s="10" t="s">
        <v>1043</v>
      </c>
      <c r="L393">
        <f>IF(Table1[[#This Row],[Sales stage]]&lt;&gt;"Won",Table1[[#This Row],[Close Date/Expected Close Date]]-Table1[[#This Row],[Reporting Date]],"")</f>
        <v>115</v>
      </c>
      <c r="M393" s="2"/>
    </row>
    <row r="394" spans="1:13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4">
        <v>2510</v>
      </c>
      <c r="G394" s="8">
        <v>0.55000000000000004</v>
      </c>
      <c r="H394" s="4">
        <f t="shared" si="6"/>
        <v>1380.5</v>
      </c>
      <c r="I394" s="4" t="s">
        <v>1053</v>
      </c>
      <c r="J394" s="6">
        <v>42182</v>
      </c>
      <c r="K394" s="10" t="s">
        <v>1044</v>
      </c>
      <c r="L394">
        <f>IF(Table1[[#This Row],[Sales stage]]&lt;&gt;"Won",Table1[[#This Row],[Close Date/Expected Close Date]]-Table1[[#This Row],[Reporting Date]],"")</f>
        <v>144</v>
      </c>
      <c r="M394" s="2"/>
    </row>
    <row r="395" spans="1:13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4">
        <v>290</v>
      </c>
      <c r="G395" s="8">
        <v>0.55000000000000004</v>
      </c>
      <c r="H395" s="4">
        <f t="shared" si="6"/>
        <v>159.5</v>
      </c>
      <c r="I395" s="2" t="s">
        <v>1052</v>
      </c>
      <c r="J395" s="6">
        <v>42129</v>
      </c>
      <c r="K395" s="10" t="s">
        <v>1043</v>
      </c>
      <c r="L395">
        <f>IF(Table1[[#This Row],[Sales stage]]&lt;&gt;"Won",Table1[[#This Row],[Close Date/Expected Close Date]]-Table1[[#This Row],[Reporting Date]],"")</f>
        <v>91</v>
      </c>
      <c r="M395" s="2"/>
    </row>
    <row r="396" spans="1:13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4">
        <v>3730</v>
      </c>
      <c r="G396" s="8">
        <v>0.8</v>
      </c>
      <c r="H396" s="4">
        <f t="shared" si="6"/>
        <v>2984</v>
      </c>
      <c r="I396" s="4" t="s">
        <v>1050</v>
      </c>
      <c r="J396" s="6">
        <v>42134</v>
      </c>
      <c r="K396" s="10" t="s">
        <v>1046</v>
      </c>
      <c r="L396">
        <f>IF(Table1[[#This Row],[Sales stage]]&lt;&gt;"Won",Table1[[#This Row],[Close Date/Expected Close Date]]-Table1[[#This Row],[Reporting Date]],"")</f>
        <v>96</v>
      </c>
      <c r="M396" s="2"/>
    </row>
    <row r="397" spans="1:13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4">
        <v>3750</v>
      </c>
      <c r="G397" s="8">
        <v>0.85</v>
      </c>
      <c r="H397" s="4">
        <f t="shared" si="6"/>
        <v>3187.5</v>
      </c>
      <c r="I397" s="4" t="s">
        <v>1050</v>
      </c>
      <c r="J397" s="6">
        <v>42084</v>
      </c>
      <c r="K397" s="10"/>
      <c r="L397" t="str">
        <f>IF(Table1[[#This Row],[Sales stage]]&lt;&gt;"Won",Table1[[#This Row],[Close Date/Expected Close Date]]-Table1[[#This Row],[Reporting Date]],"")</f>
        <v/>
      </c>
      <c r="M397" s="2"/>
    </row>
    <row r="398" spans="1:13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4">
        <v>590</v>
      </c>
      <c r="G398" s="8">
        <v>0.7</v>
      </c>
      <c r="H398" s="4">
        <f t="shared" si="6"/>
        <v>413</v>
      </c>
      <c r="I398" s="4" t="s">
        <v>1050</v>
      </c>
      <c r="J398" s="6">
        <v>42154</v>
      </c>
      <c r="K398" s="10" t="s">
        <v>1044</v>
      </c>
      <c r="L398">
        <f>IF(Table1[[#This Row],[Sales stage]]&lt;&gt;"Won",Table1[[#This Row],[Close Date/Expected Close Date]]-Table1[[#This Row],[Reporting Date]],"")</f>
        <v>115</v>
      </c>
      <c r="M398" s="2"/>
    </row>
    <row r="399" spans="1:13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4">
        <v>2080</v>
      </c>
      <c r="G399" s="8">
        <v>0.85</v>
      </c>
      <c r="H399" s="4">
        <f t="shared" si="6"/>
        <v>1768</v>
      </c>
      <c r="I399" s="4" t="s">
        <v>1053</v>
      </c>
      <c r="J399" s="6">
        <v>42142</v>
      </c>
      <c r="K399" s="10"/>
      <c r="L399">
        <f>IF(Table1[[#This Row],[Sales stage]]&lt;&gt;"Won",Table1[[#This Row],[Close Date/Expected Close Date]]-Table1[[#This Row],[Reporting Date]],"")</f>
        <v>103</v>
      </c>
      <c r="M399" s="2"/>
    </row>
    <row r="400" spans="1:13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4">
        <v>3270</v>
      </c>
      <c r="G400" s="8">
        <v>0.75</v>
      </c>
      <c r="H400" s="4">
        <f t="shared" si="6"/>
        <v>2452.5</v>
      </c>
      <c r="I400" s="4" t="s">
        <v>1053</v>
      </c>
      <c r="J400" s="6">
        <v>42172</v>
      </c>
      <c r="K400" s="10" t="s">
        <v>1044</v>
      </c>
      <c r="L400">
        <f>IF(Table1[[#This Row],[Sales stage]]&lt;&gt;"Won",Table1[[#This Row],[Close Date/Expected Close Date]]-Table1[[#This Row],[Reporting Date]],"")</f>
        <v>133</v>
      </c>
      <c r="M400" s="2"/>
    </row>
    <row r="401" spans="1:13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4">
        <v>4130</v>
      </c>
      <c r="G401" s="8">
        <v>0.75</v>
      </c>
      <c r="H401" s="4">
        <f t="shared" si="6"/>
        <v>3097.5</v>
      </c>
      <c r="I401" s="4" t="s">
        <v>1053</v>
      </c>
      <c r="J401" s="6">
        <v>42128</v>
      </c>
      <c r="K401" s="10"/>
      <c r="L401">
        <f>IF(Table1[[#This Row],[Sales stage]]&lt;&gt;"Won",Table1[[#This Row],[Close Date/Expected Close Date]]-Table1[[#This Row],[Reporting Date]],"")</f>
        <v>89</v>
      </c>
      <c r="M401" s="2"/>
    </row>
    <row r="402" spans="1:13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4">
        <v>640</v>
      </c>
      <c r="G402" s="8">
        <v>0.8</v>
      </c>
      <c r="H402" s="4">
        <f t="shared" si="6"/>
        <v>512</v>
      </c>
      <c r="I402" s="4" t="s">
        <v>1051</v>
      </c>
      <c r="J402" s="6">
        <v>42115</v>
      </c>
      <c r="K402" s="10" t="s">
        <v>1043</v>
      </c>
      <c r="L402">
        <f>IF(Table1[[#This Row],[Sales stage]]&lt;&gt;"Won",Table1[[#This Row],[Close Date/Expected Close Date]]-Table1[[#This Row],[Reporting Date]],"")</f>
        <v>76</v>
      </c>
      <c r="M402" s="2"/>
    </row>
    <row r="403" spans="1:13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4">
        <v>3580</v>
      </c>
      <c r="G403" s="8">
        <v>0.7</v>
      </c>
      <c r="H403" s="4">
        <f t="shared" si="6"/>
        <v>2506</v>
      </c>
      <c r="I403" s="4" t="s">
        <v>1053</v>
      </c>
      <c r="J403" s="6">
        <v>42170</v>
      </c>
      <c r="K403" s="10" t="s">
        <v>1044</v>
      </c>
      <c r="L403">
        <f>IF(Table1[[#This Row],[Sales stage]]&lt;&gt;"Won",Table1[[#This Row],[Close Date/Expected Close Date]]-Table1[[#This Row],[Reporting Date]],"")</f>
        <v>131</v>
      </c>
      <c r="M403" s="2"/>
    </row>
    <row r="404" spans="1:13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4">
        <v>4560</v>
      </c>
      <c r="G404" s="8">
        <v>0.7</v>
      </c>
      <c r="H404" s="4">
        <f t="shared" si="6"/>
        <v>3192</v>
      </c>
      <c r="I404" s="4" t="s">
        <v>1053</v>
      </c>
      <c r="J404" s="6">
        <v>42173</v>
      </c>
      <c r="K404" s="10"/>
      <c r="L404">
        <f>IF(Table1[[#This Row],[Sales stage]]&lt;&gt;"Won",Table1[[#This Row],[Close Date/Expected Close Date]]-Table1[[#This Row],[Reporting Date]],"")</f>
        <v>134</v>
      </c>
      <c r="M404" s="2"/>
    </row>
    <row r="405" spans="1:13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4">
        <v>1950</v>
      </c>
      <c r="G405" s="8">
        <v>0.8</v>
      </c>
      <c r="H405" s="4">
        <f t="shared" si="6"/>
        <v>1560</v>
      </c>
      <c r="I405" s="4" t="s">
        <v>1051</v>
      </c>
      <c r="J405" s="6">
        <v>42148</v>
      </c>
      <c r="K405" s="10" t="s">
        <v>1045</v>
      </c>
      <c r="L405">
        <f>IF(Table1[[#This Row],[Sales stage]]&lt;&gt;"Won",Table1[[#This Row],[Close Date/Expected Close Date]]-Table1[[#This Row],[Reporting Date]],"")</f>
        <v>109</v>
      </c>
      <c r="M405" s="2"/>
    </row>
    <row r="406" spans="1:13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4">
        <v>4550</v>
      </c>
      <c r="G406" s="8">
        <v>0.8</v>
      </c>
      <c r="H406" s="4">
        <f t="shared" si="6"/>
        <v>3640</v>
      </c>
      <c r="I406" s="4" t="s">
        <v>1050</v>
      </c>
      <c r="J406" s="6">
        <v>42158</v>
      </c>
      <c r="K406" s="10" t="s">
        <v>1044</v>
      </c>
      <c r="L406">
        <f>IF(Table1[[#This Row],[Sales stage]]&lt;&gt;"Won",Table1[[#This Row],[Close Date/Expected Close Date]]-Table1[[#This Row],[Reporting Date]],"")</f>
        <v>119</v>
      </c>
      <c r="M406" s="2"/>
    </row>
    <row r="407" spans="1:13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4">
        <v>1800</v>
      </c>
      <c r="G407" s="8">
        <v>0.75</v>
      </c>
      <c r="H407" s="4">
        <f t="shared" si="6"/>
        <v>1350</v>
      </c>
      <c r="I407" s="4" t="s">
        <v>1050</v>
      </c>
      <c r="J407" s="6">
        <v>42139</v>
      </c>
      <c r="K407" s="10" t="s">
        <v>1043</v>
      </c>
      <c r="L407">
        <f>IF(Table1[[#This Row],[Sales stage]]&lt;&gt;"Won",Table1[[#This Row],[Close Date/Expected Close Date]]-Table1[[#This Row],[Reporting Date]],"")</f>
        <v>100</v>
      </c>
      <c r="M407" s="2"/>
    </row>
    <row r="408" spans="1:13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4">
        <v>1430</v>
      </c>
      <c r="G408" s="8">
        <v>0.85</v>
      </c>
      <c r="H408" s="4">
        <f t="shared" si="6"/>
        <v>1215.5</v>
      </c>
      <c r="I408" s="4" t="s">
        <v>1051</v>
      </c>
      <c r="J408" s="6">
        <v>42157</v>
      </c>
      <c r="K408" s="10" t="s">
        <v>1044</v>
      </c>
      <c r="L408">
        <f>IF(Table1[[#This Row],[Sales stage]]&lt;&gt;"Won",Table1[[#This Row],[Close Date/Expected Close Date]]-Table1[[#This Row],[Reporting Date]],"")</f>
        <v>117</v>
      </c>
      <c r="M408" s="2"/>
    </row>
    <row r="409" spans="1:13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4">
        <v>800</v>
      </c>
      <c r="G409" s="8">
        <v>0.75</v>
      </c>
      <c r="H409" s="4">
        <f t="shared" si="6"/>
        <v>600</v>
      </c>
      <c r="I409" s="4" t="s">
        <v>1051</v>
      </c>
      <c r="J409" s="6">
        <v>42110</v>
      </c>
      <c r="K409" s="10" t="s">
        <v>1043</v>
      </c>
      <c r="L409">
        <f>IF(Table1[[#This Row],[Sales stage]]&lt;&gt;"Won",Table1[[#This Row],[Close Date/Expected Close Date]]-Table1[[#This Row],[Reporting Date]],"")</f>
        <v>70</v>
      </c>
      <c r="M409" s="2"/>
    </row>
    <row r="410" spans="1:13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4">
        <v>1830</v>
      </c>
      <c r="G410" s="8">
        <v>0.85</v>
      </c>
      <c r="H410" s="4">
        <f t="shared" si="6"/>
        <v>1555.5</v>
      </c>
      <c r="I410" s="4" t="s">
        <v>1053</v>
      </c>
      <c r="J410" s="6">
        <v>42130</v>
      </c>
      <c r="K410" s="10" t="s">
        <v>1043</v>
      </c>
      <c r="L410">
        <f>IF(Table1[[#This Row],[Sales stage]]&lt;&gt;"Won",Table1[[#This Row],[Close Date/Expected Close Date]]-Table1[[#This Row],[Reporting Date]],"")</f>
        <v>90</v>
      </c>
      <c r="M410" s="2"/>
    </row>
    <row r="411" spans="1:13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4">
        <v>2550</v>
      </c>
      <c r="G411" s="8">
        <v>0.85</v>
      </c>
      <c r="H411" s="4">
        <f t="shared" si="6"/>
        <v>2167.5</v>
      </c>
      <c r="I411" s="4" t="s">
        <v>1051</v>
      </c>
      <c r="J411" s="6">
        <v>42123</v>
      </c>
      <c r="K411" s="10"/>
      <c r="L411">
        <f>IF(Table1[[#This Row],[Sales stage]]&lt;&gt;"Won",Table1[[#This Row],[Close Date/Expected Close Date]]-Table1[[#This Row],[Reporting Date]],"")</f>
        <v>83</v>
      </c>
      <c r="M411" s="2"/>
    </row>
    <row r="412" spans="1:13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4">
        <v>3850</v>
      </c>
      <c r="G412" s="8">
        <v>0.7</v>
      </c>
      <c r="H412" s="4">
        <f t="shared" si="6"/>
        <v>2695</v>
      </c>
      <c r="I412" s="4" t="s">
        <v>1051</v>
      </c>
      <c r="J412" s="6">
        <v>42128</v>
      </c>
      <c r="K412" s="10"/>
      <c r="L412">
        <f>IF(Table1[[#This Row],[Sales stage]]&lt;&gt;"Won",Table1[[#This Row],[Close Date/Expected Close Date]]-Table1[[#This Row],[Reporting Date]],"")</f>
        <v>88</v>
      </c>
      <c r="M412" s="2"/>
    </row>
    <row r="413" spans="1:13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4">
        <v>3480</v>
      </c>
      <c r="G413" s="8">
        <v>0.85</v>
      </c>
      <c r="H413" s="4">
        <f t="shared" si="6"/>
        <v>2958</v>
      </c>
      <c r="I413" s="4" t="s">
        <v>1051</v>
      </c>
      <c r="J413" s="6">
        <v>42128</v>
      </c>
      <c r="K413" s="10" t="s">
        <v>1046</v>
      </c>
      <c r="L413">
        <f>IF(Table1[[#This Row],[Sales stage]]&lt;&gt;"Won",Table1[[#This Row],[Close Date/Expected Close Date]]-Table1[[#This Row],[Reporting Date]],"")</f>
        <v>88</v>
      </c>
      <c r="M413" s="2"/>
    </row>
    <row r="414" spans="1:13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4">
        <v>3900</v>
      </c>
      <c r="G414" s="8">
        <v>0.6</v>
      </c>
      <c r="H414" s="4">
        <f t="shared" si="6"/>
        <v>2340</v>
      </c>
      <c r="I414" s="4" t="s">
        <v>1050</v>
      </c>
      <c r="J414" s="6">
        <v>42106</v>
      </c>
      <c r="K414" s="10" t="s">
        <v>1044</v>
      </c>
      <c r="L414">
        <f>IF(Table1[[#This Row],[Sales stage]]&lt;&gt;"Won",Table1[[#This Row],[Close Date/Expected Close Date]]-Table1[[#This Row],[Reporting Date]],"")</f>
        <v>66</v>
      </c>
      <c r="M414" s="2"/>
    </row>
    <row r="415" spans="1:13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4">
        <v>4110</v>
      </c>
      <c r="G415" s="8">
        <v>0.6</v>
      </c>
      <c r="H415" s="4">
        <f t="shared" si="6"/>
        <v>2466</v>
      </c>
      <c r="I415" s="4" t="s">
        <v>1051</v>
      </c>
      <c r="J415" s="6">
        <v>42160</v>
      </c>
      <c r="K415" s="10" t="s">
        <v>1045</v>
      </c>
      <c r="L415">
        <f>IF(Table1[[#This Row],[Sales stage]]&lt;&gt;"Won",Table1[[#This Row],[Close Date/Expected Close Date]]-Table1[[#This Row],[Reporting Date]],"")</f>
        <v>120</v>
      </c>
      <c r="M415" s="2"/>
    </row>
    <row r="416" spans="1:13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4">
        <v>3020</v>
      </c>
      <c r="G416" s="8">
        <v>0.55000000000000004</v>
      </c>
      <c r="H416" s="4">
        <f t="shared" si="6"/>
        <v>1661.0000000000002</v>
      </c>
      <c r="I416" s="4" t="s">
        <v>1051</v>
      </c>
      <c r="J416" s="6">
        <v>42105</v>
      </c>
      <c r="K416" s="10" t="s">
        <v>1043</v>
      </c>
      <c r="L416">
        <f>IF(Table1[[#This Row],[Sales stage]]&lt;&gt;"Won",Table1[[#This Row],[Close Date/Expected Close Date]]-Table1[[#This Row],[Reporting Date]],"")</f>
        <v>65</v>
      </c>
      <c r="M416" s="2"/>
    </row>
    <row r="417" spans="1:13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4">
        <v>4470</v>
      </c>
      <c r="G417" s="8">
        <v>0.6</v>
      </c>
      <c r="H417" s="4">
        <f t="shared" si="6"/>
        <v>2682</v>
      </c>
      <c r="I417" s="4" t="s">
        <v>1051</v>
      </c>
      <c r="J417" s="6">
        <v>42100</v>
      </c>
      <c r="K417" s="10" t="s">
        <v>1045</v>
      </c>
      <c r="L417">
        <f>IF(Table1[[#This Row],[Sales stage]]&lt;&gt;"Won",Table1[[#This Row],[Close Date/Expected Close Date]]-Table1[[#This Row],[Reporting Date]],"")</f>
        <v>60</v>
      </c>
      <c r="M417" s="2"/>
    </row>
    <row r="418" spans="1:13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4">
        <v>3020</v>
      </c>
      <c r="G418" s="8">
        <v>0.7</v>
      </c>
      <c r="H418" s="4">
        <f t="shared" si="6"/>
        <v>2114</v>
      </c>
      <c r="I418" s="4" t="s">
        <v>1051</v>
      </c>
      <c r="J418" s="6">
        <v>42122</v>
      </c>
      <c r="K418" s="10" t="s">
        <v>1043</v>
      </c>
      <c r="L418">
        <f>IF(Table1[[#This Row],[Sales stage]]&lt;&gt;"Won",Table1[[#This Row],[Close Date/Expected Close Date]]-Table1[[#This Row],[Reporting Date]],"")</f>
        <v>82</v>
      </c>
      <c r="M418" s="2"/>
    </row>
    <row r="419" spans="1:13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4">
        <v>1560</v>
      </c>
      <c r="G419" s="8">
        <v>0.85</v>
      </c>
      <c r="H419" s="4">
        <f t="shared" si="6"/>
        <v>1326</v>
      </c>
      <c r="I419" s="4" t="s">
        <v>1053</v>
      </c>
      <c r="J419" s="6">
        <v>42182</v>
      </c>
      <c r="K419" s="10" t="s">
        <v>1044</v>
      </c>
      <c r="L419">
        <f>IF(Table1[[#This Row],[Sales stage]]&lt;&gt;"Won",Table1[[#This Row],[Close Date/Expected Close Date]]-Table1[[#This Row],[Reporting Date]],"")</f>
        <v>141</v>
      </c>
      <c r="M419" s="2"/>
    </row>
    <row r="420" spans="1:13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4">
        <v>670</v>
      </c>
      <c r="G420" s="8">
        <v>0.55000000000000004</v>
      </c>
      <c r="H420" s="4">
        <f t="shared" si="6"/>
        <v>368.50000000000006</v>
      </c>
      <c r="I420" s="4" t="s">
        <v>1053</v>
      </c>
      <c r="J420" s="6">
        <v>42064</v>
      </c>
      <c r="K420" s="10"/>
      <c r="L420" t="str">
        <f>IF(Table1[[#This Row],[Sales stage]]&lt;&gt;"Won",Table1[[#This Row],[Close Date/Expected Close Date]]-Table1[[#This Row],[Reporting Date]],"")</f>
        <v/>
      </c>
      <c r="M420" s="2"/>
    </row>
    <row r="421" spans="1:13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4">
        <v>3260</v>
      </c>
      <c r="G421" s="8">
        <v>0.8</v>
      </c>
      <c r="H421" s="4">
        <f t="shared" si="6"/>
        <v>2608</v>
      </c>
      <c r="I421" s="4" t="s">
        <v>1051</v>
      </c>
      <c r="J421" s="6">
        <v>42168</v>
      </c>
      <c r="K421" s="10" t="s">
        <v>1043</v>
      </c>
      <c r="L421">
        <f>IF(Table1[[#This Row],[Sales stage]]&lt;&gt;"Won",Table1[[#This Row],[Close Date/Expected Close Date]]-Table1[[#This Row],[Reporting Date]],"")</f>
        <v>127</v>
      </c>
      <c r="M421" s="2"/>
    </row>
    <row r="422" spans="1:13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4">
        <v>1790</v>
      </c>
      <c r="G422" s="8">
        <v>0.55000000000000004</v>
      </c>
      <c r="H422" s="4">
        <f t="shared" si="6"/>
        <v>984.50000000000011</v>
      </c>
      <c r="I422" s="4" t="s">
        <v>1053</v>
      </c>
      <c r="J422" s="6">
        <v>42116</v>
      </c>
      <c r="K422" s="10" t="s">
        <v>1044</v>
      </c>
      <c r="L422">
        <f>IF(Table1[[#This Row],[Sales stage]]&lt;&gt;"Won",Table1[[#This Row],[Close Date/Expected Close Date]]-Table1[[#This Row],[Reporting Date]],"")</f>
        <v>75</v>
      </c>
      <c r="M422" s="2"/>
    </row>
    <row r="423" spans="1:13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4">
        <v>4670</v>
      </c>
      <c r="G423" s="8">
        <v>0.7</v>
      </c>
      <c r="H423" s="4">
        <f t="shared" si="6"/>
        <v>3269</v>
      </c>
      <c r="I423" s="4" t="s">
        <v>1050</v>
      </c>
      <c r="J423" s="6">
        <v>42145</v>
      </c>
      <c r="K423" s="10" t="s">
        <v>1046</v>
      </c>
      <c r="L423">
        <f>IF(Table1[[#This Row],[Sales stage]]&lt;&gt;"Won",Table1[[#This Row],[Close Date/Expected Close Date]]-Table1[[#This Row],[Reporting Date]],"")</f>
        <v>104</v>
      </c>
      <c r="M423" s="2"/>
    </row>
    <row r="424" spans="1:13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4">
        <v>4060</v>
      </c>
      <c r="G424" s="8">
        <v>0.6</v>
      </c>
      <c r="H424" s="4">
        <f t="shared" si="6"/>
        <v>2436</v>
      </c>
      <c r="I424" s="4" t="s">
        <v>1051</v>
      </c>
      <c r="J424" s="6">
        <v>42175</v>
      </c>
      <c r="K424" s="10" t="s">
        <v>1044</v>
      </c>
      <c r="L424">
        <f>IF(Table1[[#This Row],[Sales stage]]&lt;&gt;"Won",Table1[[#This Row],[Close Date/Expected Close Date]]-Table1[[#This Row],[Reporting Date]],"")</f>
        <v>134</v>
      </c>
      <c r="M424" s="2"/>
    </row>
    <row r="425" spans="1:13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4">
        <v>2170</v>
      </c>
      <c r="G425" s="8">
        <v>0.8</v>
      </c>
      <c r="H425" s="4">
        <f t="shared" si="6"/>
        <v>1736</v>
      </c>
      <c r="I425" s="4" t="s">
        <v>1053</v>
      </c>
      <c r="J425" s="6">
        <v>42163</v>
      </c>
      <c r="K425" s="10" t="s">
        <v>1044</v>
      </c>
      <c r="L425">
        <f>IF(Table1[[#This Row],[Sales stage]]&lt;&gt;"Won",Table1[[#This Row],[Close Date/Expected Close Date]]-Table1[[#This Row],[Reporting Date]],"")</f>
        <v>122</v>
      </c>
      <c r="M425" s="2"/>
    </row>
    <row r="426" spans="1:13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4">
        <v>4310</v>
      </c>
      <c r="G426" s="8">
        <v>0.85</v>
      </c>
      <c r="H426" s="4">
        <f t="shared" si="6"/>
        <v>3663.5</v>
      </c>
      <c r="I426" s="4" t="s">
        <v>1051</v>
      </c>
      <c r="J426" s="6">
        <v>42135</v>
      </c>
      <c r="K426" s="10" t="s">
        <v>1044</v>
      </c>
      <c r="L426">
        <f>IF(Table1[[#This Row],[Sales stage]]&lt;&gt;"Won",Table1[[#This Row],[Close Date/Expected Close Date]]-Table1[[#This Row],[Reporting Date]],"")</f>
        <v>94</v>
      </c>
      <c r="M426" s="2"/>
    </row>
    <row r="427" spans="1:13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4">
        <v>3250</v>
      </c>
      <c r="G427" s="8">
        <v>0.8</v>
      </c>
      <c r="H427" s="4">
        <f t="shared" si="6"/>
        <v>2600</v>
      </c>
      <c r="I427" s="4" t="s">
        <v>1053</v>
      </c>
      <c r="J427" s="6">
        <v>42127</v>
      </c>
      <c r="K427" s="10" t="s">
        <v>1043</v>
      </c>
      <c r="L427">
        <f>IF(Table1[[#This Row],[Sales stage]]&lt;&gt;"Won",Table1[[#This Row],[Close Date/Expected Close Date]]-Table1[[#This Row],[Reporting Date]],"")</f>
        <v>86</v>
      </c>
      <c r="M427" s="2"/>
    </row>
    <row r="428" spans="1:13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4">
        <v>4880</v>
      </c>
      <c r="G428" s="8">
        <v>0.75</v>
      </c>
      <c r="H428" s="4">
        <f t="shared" si="6"/>
        <v>3660</v>
      </c>
      <c r="I428" s="4" t="s">
        <v>1053</v>
      </c>
      <c r="J428" s="6">
        <v>42103</v>
      </c>
      <c r="K428" s="10"/>
      <c r="L428">
        <f>IF(Table1[[#This Row],[Sales stage]]&lt;&gt;"Won",Table1[[#This Row],[Close Date/Expected Close Date]]-Table1[[#This Row],[Reporting Date]],"")</f>
        <v>62</v>
      </c>
      <c r="M428" s="2"/>
    </row>
    <row r="429" spans="1:13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4">
        <v>4360</v>
      </c>
      <c r="G429" s="8">
        <v>0.75</v>
      </c>
      <c r="H429" s="4">
        <f t="shared" si="6"/>
        <v>3270</v>
      </c>
      <c r="I429" s="4" t="s">
        <v>1051</v>
      </c>
      <c r="J429" s="6">
        <v>42176</v>
      </c>
      <c r="K429" s="10" t="s">
        <v>1043</v>
      </c>
      <c r="L429">
        <f>IF(Table1[[#This Row],[Sales stage]]&lt;&gt;"Won",Table1[[#This Row],[Close Date/Expected Close Date]]-Table1[[#This Row],[Reporting Date]],"")</f>
        <v>134</v>
      </c>
      <c r="M429" s="2"/>
    </row>
    <row r="430" spans="1:13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4">
        <v>4150</v>
      </c>
      <c r="G430" s="8">
        <v>0.65</v>
      </c>
      <c r="H430" s="4">
        <f t="shared" si="6"/>
        <v>2697.5</v>
      </c>
      <c r="I430" s="4" t="s">
        <v>1051</v>
      </c>
      <c r="J430" s="6">
        <v>42180</v>
      </c>
      <c r="K430" s="10"/>
      <c r="L430">
        <f>IF(Table1[[#This Row],[Sales stage]]&lt;&gt;"Won",Table1[[#This Row],[Close Date/Expected Close Date]]-Table1[[#This Row],[Reporting Date]],"")</f>
        <v>138</v>
      </c>
      <c r="M430" s="2"/>
    </row>
    <row r="431" spans="1:13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4">
        <v>990</v>
      </c>
      <c r="G431" s="8">
        <v>0.8</v>
      </c>
      <c r="H431" s="4">
        <f t="shared" si="6"/>
        <v>792</v>
      </c>
      <c r="I431" s="4" t="s">
        <v>1050</v>
      </c>
      <c r="J431" s="6">
        <v>42162</v>
      </c>
      <c r="K431" s="10" t="s">
        <v>1044</v>
      </c>
      <c r="L431">
        <f>IF(Table1[[#This Row],[Sales stage]]&lt;&gt;"Won",Table1[[#This Row],[Close Date/Expected Close Date]]-Table1[[#This Row],[Reporting Date]],"")</f>
        <v>120</v>
      </c>
      <c r="M431" s="2"/>
    </row>
    <row r="432" spans="1:13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4">
        <v>3920</v>
      </c>
      <c r="G432" s="8">
        <v>0.65</v>
      </c>
      <c r="H432" s="4">
        <f t="shared" si="6"/>
        <v>2548</v>
      </c>
      <c r="I432" s="4" t="s">
        <v>1051</v>
      </c>
      <c r="J432" s="6">
        <v>42156</v>
      </c>
      <c r="K432" s="10" t="s">
        <v>1044</v>
      </c>
      <c r="L432">
        <f>IF(Table1[[#This Row],[Sales stage]]&lt;&gt;"Won",Table1[[#This Row],[Close Date/Expected Close Date]]-Table1[[#This Row],[Reporting Date]],"")</f>
        <v>114</v>
      </c>
      <c r="M432" s="2"/>
    </row>
    <row r="433" spans="1:13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4">
        <v>3520</v>
      </c>
      <c r="G433" s="8">
        <v>0.6</v>
      </c>
      <c r="H433" s="4">
        <f t="shared" si="6"/>
        <v>2112</v>
      </c>
      <c r="I433" s="4" t="s">
        <v>1050</v>
      </c>
      <c r="J433" s="6">
        <v>42125</v>
      </c>
      <c r="K433" s="10" t="s">
        <v>1045</v>
      </c>
      <c r="L433">
        <f>IF(Table1[[#This Row],[Sales stage]]&lt;&gt;"Won",Table1[[#This Row],[Close Date/Expected Close Date]]-Table1[[#This Row],[Reporting Date]],"")</f>
        <v>83</v>
      </c>
      <c r="M433" s="2"/>
    </row>
    <row r="434" spans="1:13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4">
        <v>680</v>
      </c>
      <c r="G434" s="8">
        <v>0.75</v>
      </c>
      <c r="H434" s="4">
        <f t="shared" si="6"/>
        <v>510</v>
      </c>
      <c r="I434" s="4" t="s">
        <v>1050</v>
      </c>
      <c r="J434" s="6">
        <v>42159</v>
      </c>
      <c r="K434" s="10" t="s">
        <v>1044</v>
      </c>
      <c r="L434">
        <f>IF(Table1[[#This Row],[Sales stage]]&lt;&gt;"Won",Table1[[#This Row],[Close Date/Expected Close Date]]-Table1[[#This Row],[Reporting Date]],"")</f>
        <v>117</v>
      </c>
      <c r="M434" s="2"/>
    </row>
    <row r="435" spans="1:13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4">
        <v>3080</v>
      </c>
      <c r="G435" s="8">
        <v>0.85</v>
      </c>
      <c r="H435" s="4">
        <f t="shared" si="6"/>
        <v>2618</v>
      </c>
      <c r="I435" s="4" t="s">
        <v>1051</v>
      </c>
      <c r="J435" s="6">
        <v>42134</v>
      </c>
      <c r="K435" s="10" t="s">
        <v>1043</v>
      </c>
      <c r="L435">
        <f>IF(Table1[[#This Row],[Sales stage]]&lt;&gt;"Won",Table1[[#This Row],[Close Date/Expected Close Date]]-Table1[[#This Row],[Reporting Date]],"")</f>
        <v>92</v>
      </c>
      <c r="M435" s="2"/>
    </row>
    <row r="436" spans="1:13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4">
        <v>1790</v>
      </c>
      <c r="G436" s="8">
        <v>0.7</v>
      </c>
      <c r="H436" s="4">
        <f t="shared" si="6"/>
        <v>1253</v>
      </c>
      <c r="I436" s="4" t="s">
        <v>1050</v>
      </c>
      <c r="J436" s="6">
        <v>42110</v>
      </c>
      <c r="K436" s="10" t="s">
        <v>1044</v>
      </c>
      <c r="L436">
        <f>IF(Table1[[#This Row],[Sales stage]]&lt;&gt;"Won",Table1[[#This Row],[Close Date/Expected Close Date]]-Table1[[#This Row],[Reporting Date]],"")</f>
        <v>68</v>
      </c>
      <c r="M436" s="2"/>
    </row>
    <row r="437" spans="1:13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4">
        <v>1410</v>
      </c>
      <c r="G437" s="8">
        <v>0.6</v>
      </c>
      <c r="H437" s="4">
        <f t="shared" si="6"/>
        <v>846</v>
      </c>
      <c r="I437" s="4" t="s">
        <v>1051</v>
      </c>
      <c r="J437" s="6">
        <v>42114</v>
      </c>
      <c r="K437" s="10" t="s">
        <v>1046</v>
      </c>
      <c r="L437">
        <f>IF(Table1[[#This Row],[Sales stage]]&lt;&gt;"Won",Table1[[#This Row],[Close Date/Expected Close Date]]-Table1[[#This Row],[Reporting Date]],"")</f>
        <v>72</v>
      </c>
      <c r="M437" s="2"/>
    </row>
    <row r="438" spans="1:13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4">
        <v>3300</v>
      </c>
      <c r="G438" s="8">
        <v>0.65</v>
      </c>
      <c r="H438" s="4">
        <f t="shared" si="6"/>
        <v>2145</v>
      </c>
      <c r="I438" s="4" t="s">
        <v>1051</v>
      </c>
      <c r="J438" s="6">
        <v>42063</v>
      </c>
      <c r="K438" s="10"/>
      <c r="L438" t="str">
        <f>IF(Table1[[#This Row],[Sales stage]]&lt;&gt;"Won",Table1[[#This Row],[Close Date/Expected Close Date]]-Table1[[#This Row],[Reporting Date]],"")</f>
        <v/>
      </c>
      <c r="M438" s="2"/>
    </row>
    <row r="439" spans="1:13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4">
        <v>3890</v>
      </c>
      <c r="G439" s="8">
        <v>0.8</v>
      </c>
      <c r="H439" s="4">
        <f t="shared" si="6"/>
        <v>3112</v>
      </c>
      <c r="I439" s="4" t="s">
        <v>1051</v>
      </c>
      <c r="J439" s="6">
        <v>42102</v>
      </c>
      <c r="K439" s="10" t="s">
        <v>1045</v>
      </c>
      <c r="L439">
        <f>IF(Table1[[#This Row],[Sales stage]]&lt;&gt;"Won",Table1[[#This Row],[Close Date/Expected Close Date]]-Table1[[#This Row],[Reporting Date]],"")</f>
        <v>60</v>
      </c>
      <c r="M439" s="2"/>
    </row>
    <row r="440" spans="1:13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4">
        <v>1070</v>
      </c>
      <c r="G440" s="8">
        <v>0.65</v>
      </c>
      <c r="H440" s="4">
        <f t="shared" si="6"/>
        <v>695.5</v>
      </c>
      <c r="I440" s="4" t="s">
        <v>1053</v>
      </c>
      <c r="J440" s="6">
        <v>42133</v>
      </c>
      <c r="K440" s="10" t="s">
        <v>1044</v>
      </c>
      <c r="L440">
        <f>IF(Table1[[#This Row],[Sales stage]]&lt;&gt;"Won",Table1[[#This Row],[Close Date/Expected Close Date]]-Table1[[#This Row],[Reporting Date]],"")</f>
        <v>91</v>
      </c>
      <c r="M440" s="2"/>
    </row>
    <row r="441" spans="1:13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4">
        <v>2850</v>
      </c>
      <c r="G441" s="8">
        <v>0.6</v>
      </c>
      <c r="H441" s="4">
        <f t="shared" si="6"/>
        <v>1710</v>
      </c>
      <c r="I441" s="4" t="s">
        <v>1051</v>
      </c>
      <c r="J441" s="6">
        <v>42121</v>
      </c>
      <c r="K441" s="10" t="s">
        <v>1043</v>
      </c>
      <c r="L441">
        <f>IF(Table1[[#This Row],[Sales stage]]&lt;&gt;"Won",Table1[[#This Row],[Close Date/Expected Close Date]]-Table1[[#This Row],[Reporting Date]],"")</f>
        <v>79</v>
      </c>
      <c r="M441" s="2"/>
    </row>
    <row r="442" spans="1:13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4">
        <v>2150</v>
      </c>
      <c r="G442" s="8">
        <v>0.8</v>
      </c>
      <c r="H442" s="4">
        <f t="shared" si="6"/>
        <v>1720</v>
      </c>
      <c r="I442" s="4" t="s">
        <v>1053</v>
      </c>
      <c r="J442" s="6">
        <v>42139</v>
      </c>
      <c r="K442" s="10" t="s">
        <v>1043</v>
      </c>
      <c r="L442">
        <f>IF(Table1[[#This Row],[Sales stage]]&lt;&gt;"Won",Table1[[#This Row],[Close Date/Expected Close Date]]-Table1[[#This Row],[Reporting Date]],"")</f>
        <v>97</v>
      </c>
      <c r="M442" s="2"/>
    </row>
    <row r="443" spans="1:13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4">
        <v>580</v>
      </c>
      <c r="G443" s="8">
        <v>0.55000000000000004</v>
      </c>
      <c r="H443" s="4">
        <f t="shared" si="6"/>
        <v>319</v>
      </c>
      <c r="I443" s="4" t="s">
        <v>1050</v>
      </c>
      <c r="J443" s="6">
        <v>42133</v>
      </c>
      <c r="K443" s="10" t="s">
        <v>1043</v>
      </c>
      <c r="L443">
        <f>IF(Table1[[#This Row],[Sales stage]]&lt;&gt;"Won",Table1[[#This Row],[Close Date/Expected Close Date]]-Table1[[#This Row],[Reporting Date]],"")</f>
        <v>90</v>
      </c>
      <c r="M443" s="2"/>
    </row>
    <row r="444" spans="1:13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4">
        <v>1870</v>
      </c>
      <c r="G444" s="8">
        <v>0.55000000000000004</v>
      </c>
      <c r="H444" s="4">
        <f t="shared" si="6"/>
        <v>1028.5</v>
      </c>
      <c r="I444" s="4" t="s">
        <v>1053</v>
      </c>
      <c r="J444" s="6">
        <v>42139</v>
      </c>
      <c r="K444" s="10" t="s">
        <v>1046</v>
      </c>
      <c r="L444">
        <f>IF(Table1[[#This Row],[Sales stage]]&lt;&gt;"Won",Table1[[#This Row],[Close Date/Expected Close Date]]-Table1[[#This Row],[Reporting Date]],"")</f>
        <v>96</v>
      </c>
      <c r="M444" s="2"/>
    </row>
    <row r="445" spans="1:13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4">
        <v>1700</v>
      </c>
      <c r="G445" s="8">
        <v>0.55000000000000004</v>
      </c>
      <c r="H445" s="4">
        <f t="shared" si="6"/>
        <v>935.00000000000011</v>
      </c>
      <c r="I445" s="4" t="s">
        <v>1050</v>
      </c>
      <c r="J445" s="6">
        <v>42109</v>
      </c>
      <c r="K445" s="10" t="s">
        <v>1045</v>
      </c>
      <c r="L445">
        <f>IF(Table1[[#This Row],[Sales stage]]&lt;&gt;"Won",Table1[[#This Row],[Close Date/Expected Close Date]]-Table1[[#This Row],[Reporting Date]],"")</f>
        <v>66</v>
      </c>
      <c r="M445" s="2"/>
    </row>
    <row r="446" spans="1:13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4">
        <v>4930</v>
      </c>
      <c r="G446" s="8">
        <v>0.8</v>
      </c>
      <c r="H446" s="4">
        <f t="shared" si="6"/>
        <v>3944</v>
      </c>
      <c r="I446" s="4" t="s">
        <v>1053</v>
      </c>
      <c r="J446" s="6">
        <v>42106</v>
      </c>
      <c r="K446" s="10" t="s">
        <v>1043</v>
      </c>
      <c r="L446">
        <f>IF(Table1[[#This Row],[Sales stage]]&lt;&gt;"Won",Table1[[#This Row],[Close Date/Expected Close Date]]-Table1[[#This Row],[Reporting Date]],"")</f>
        <v>63</v>
      </c>
      <c r="M446" s="2"/>
    </row>
    <row r="447" spans="1:13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4">
        <v>2730</v>
      </c>
      <c r="G447" s="8">
        <v>0.6</v>
      </c>
      <c r="H447" s="4">
        <f t="shared" si="6"/>
        <v>1638</v>
      </c>
      <c r="I447" s="4" t="s">
        <v>1051</v>
      </c>
      <c r="J447" s="6">
        <v>42109</v>
      </c>
      <c r="K447" s="10" t="s">
        <v>1043</v>
      </c>
      <c r="L447">
        <f>IF(Table1[[#This Row],[Sales stage]]&lt;&gt;"Won",Table1[[#This Row],[Close Date/Expected Close Date]]-Table1[[#This Row],[Reporting Date]],"")</f>
        <v>66</v>
      </c>
      <c r="M447" s="2"/>
    </row>
    <row r="448" spans="1:13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4">
        <v>1140</v>
      </c>
      <c r="G448" s="8">
        <v>0.7</v>
      </c>
      <c r="H448" s="4">
        <f t="shared" si="6"/>
        <v>798</v>
      </c>
      <c r="I448" s="4" t="s">
        <v>1053</v>
      </c>
      <c r="J448" s="6">
        <v>42127</v>
      </c>
      <c r="K448" s="10" t="s">
        <v>1044</v>
      </c>
      <c r="L448">
        <f>IF(Table1[[#This Row],[Sales stage]]&lt;&gt;"Won",Table1[[#This Row],[Close Date/Expected Close Date]]-Table1[[#This Row],[Reporting Date]],"")</f>
        <v>84</v>
      </c>
      <c r="M448" s="2"/>
    </row>
    <row r="449" spans="1:13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4">
        <v>860</v>
      </c>
      <c r="G449" s="8">
        <v>0.85</v>
      </c>
      <c r="H449" s="4">
        <f t="shared" si="6"/>
        <v>731</v>
      </c>
      <c r="I449" s="4" t="s">
        <v>1051</v>
      </c>
      <c r="J449" s="6">
        <v>42131</v>
      </c>
      <c r="K449" s="10" t="s">
        <v>1043</v>
      </c>
      <c r="L449">
        <f>IF(Table1[[#This Row],[Sales stage]]&lt;&gt;"Won",Table1[[#This Row],[Close Date/Expected Close Date]]-Table1[[#This Row],[Reporting Date]],"")</f>
        <v>88</v>
      </c>
      <c r="M449" s="2"/>
    </row>
    <row r="450" spans="1:13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4">
        <v>4780</v>
      </c>
      <c r="G450" s="8">
        <v>0.7</v>
      </c>
      <c r="H450" s="4">
        <f t="shared" si="6"/>
        <v>3346</v>
      </c>
      <c r="I450" s="4" t="s">
        <v>1051</v>
      </c>
      <c r="J450" s="6">
        <v>42159</v>
      </c>
      <c r="K450" s="10" t="s">
        <v>1043</v>
      </c>
      <c r="L450">
        <f>IF(Table1[[#This Row],[Sales stage]]&lt;&gt;"Won",Table1[[#This Row],[Close Date/Expected Close Date]]-Table1[[#This Row],[Reporting Date]],"")</f>
        <v>116</v>
      </c>
      <c r="M450" s="2"/>
    </row>
    <row r="451" spans="1:13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4">
        <v>2850</v>
      </c>
      <c r="G451" s="8">
        <v>0.6</v>
      </c>
      <c r="H451" s="4">
        <f t="shared" ref="H451:H514" si="7">F451*G451</f>
        <v>1710</v>
      </c>
      <c r="I451" s="4" t="s">
        <v>1050</v>
      </c>
      <c r="J451" s="6">
        <v>42110</v>
      </c>
      <c r="K451" s="10" t="s">
        <v>1044</v>
      </c>
      <c r="L451">
        <f>IF(Table1[[#This Row],[Sales stage]]&lt;&gt;"Won",Table1[[#This Row],[Close Date/Expected Close Date]]-Table1[[#This Row],[Reporting Date]],"")</f>
        <v>67</v>
      </c>
      <c r="M451" s="2"/>
    </row>
    <row r="452" spans="1:13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4">
        <v>3330</v>
      </c>
      <c r="G452" s="8">
        <v>0.6</v>
      </c>
      <c r="H452" s="4">
        <f t="shared" si="7"/>
        <v>1998</v>
      </c>
      <c r="I452" s="4" t="s">
        <v>1053</v>
      </c>
      <c r="J452" s="6">
        <v>42126</v>
      </c>
      <c r="K452" s="10" t="s">
        <v>1043</v>
      </c>
      <c r="L452">
        <f>IF(Table1[[#This Row],[Sales stage]]&lt;&gt;"Won",Table1[[#This Row],[Close Date/Expected Close Date]]-Table1[[#This Row],[Reporting Date]],"")</f>
        <v>83</v>
      </c>
      <c r="M452" s="2"/>
    </row>
    <row r="453" spans="1:13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4">
        <v>1400</v>
      </c>
      <c r="G453" s="8">
        <v>0.55000000000000004</v>
      </c>
      <c r="H453" s="4">
        <f t="shared" si="7"/>
        <v>770.00000000000011</v>
      </c>
      <c r="I453" s="4" t="s">
        <v>1051</v>
      </c>
      <c r="J453" s="6">
        <v>42135</v>
      </c>
      <c r="K453" s="10" t="s">
        <v>1043</v>
      </c>
      <c r="L453">
        <f>IF(Table1[[#This Row],[Sales stage]]&lt;&gt;"Won",Table1[[#This Row],[Close Date/Expected Close Date]]-Table1[[#This Row],[Reporting Date]],"")</f>
        <v>92</v>
      </c>
      <c r="M453" s="2"/>
    </row>
    <row r="454" spans="1:13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4">
        <v>1030</v>
      </c>
      <c r="G454" s="8">
        <v>0.65</v>
      </c>
      <c r="H454" s="4">
        <f t="shared" si="7"/>
        <v>669.5</v>
      </c>
      <c r="I454" s="4" t="s">
        <v>1051</v>
      </c>
      <c r="J454" s="6">
        <v>42109</v>
      </c>
      <c r="K454" s="10" t="s">
        <v>1044</v>
      </c>
      <c r="L454">
        <f>IF(Table1[[#This Row],[Sales stage]]&lt;&gt;"Won",Table1[[#This Row],[Close Date/Expected Close Date]]-Table1[[#This Row],[Reporting Date]],"")</f>
        <v>66</v>
      </c>
      <c r="M454" s="2"/>
    </row>
    <row r="455" spans="1:13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4">
        <v>960</v>
      </c>
      <c r="G455" s="8">
        <v>0.5</v>
      </c>
      <c r="H455" s="4">
        <f t="shared" si="7"/>
        <v>480</v>
      </c>
      <c r="I455" s="4" t="s">
        <v>1051</v>
      </c>
      <c r="J455" s="6">
        <v>42166</v>
      </c>
      <c r="K455" s="10" t="s">
        <v>1045</v>
      </c>
      <c r="L455">
        <f>IF(Table1[[#This Row],[Sales stage]]&lt;&gt;"Won",Table1[[#This Row],[Close Date/Expected Close Date]]-Table1[[#This Row],[Reporting Date]],"")</f>
        <v>123</v>
      </c>
      <c r="M455" s="2"/>
    </row>
    <row r="456" spans="1:13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4">
        <v>450</v>
      </c>
      <c r="G456" s="8">
        <v>0.55000000000000004</v>
      </c>
      <c r="H456" s="4">
        <f t="shared" si="7"/>
        <v>247.50000000000003</v>
      </c>
      <c r="I456" s="2" t="s">
        <v>1052</v>
      </c>
      <c r="J456" s="6">
        <v>42122</v>
      </c>
      <c r="K456" s="10" t="s">
        <v>1043</v>
      </c>
      <c r="L456">
        <f>IF(Table1[[#This Row],[Sales stage]]&lt;&gt;"Won",Table1[[#This Row],[Close Date/Expected Close Date]]-Table1[[#This Row],[Reporting Date]],"")</f>
        <v>79</v>
      </c>
      <c r="M456" s="2"/>
    </row>
    <row r="457" spans="1:13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4">
        <v>570</v>
      </c>
      <c r="G457" s="8">
        <v>0.7</v>
      </c>
      <c r="H457" s="4">
        <f t="shared" si="7"/>
        <v>399</v>
      </c>
      <c r="I457" s="4" t="s">
        <v>1051</v>
      </c>
      <c r="J457" s="6">
        <v>42129</v>
      </c>
      <c r="K457" s="10" t="s">
        <v>1043</v>
      </c>
      <c r="L457">
        <f>IF(Table1[[#This Row],[Sales stage]]&lt;&gt;"Won",Table1[[#This Row],[Close Date/Expected Close Date]]-Table1[[#This Row],[Reporting Date]],"")</f>
        <v>86</v>
      </c>
      <c r="M457" s="2"/>
    </row>
    <row r="458" spans="1:13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4">
        <v>4220</v>
      </c>
      <c r="G458" s="8">
        <v>0.6</v>
      </c>
      <c r="H458" s="4">
        <f t="shared" si="7"/>
        <v>2532</v>
      </c>
      <c r="I458" s="4" t="s">
        <v>1051</v>
      </c>
      <c r="J458" s="6">
        <v>42081</v>
      </c>
      <c r="K458" s="10"/>
      <c r="L458" t="str">
        <f>IF(Table1[[#This Row],[Sales stage]]&lt;&gt;"Won",Table1[[#This Row],[Close Date/Expected Close Date]]-Table1[[#This Row],[Reporting Date]],"")</f>
        <v/>
      </c>
      <c r="M458" s="2"/>
    </row>
    <row r="459" spans="1:13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4">
        <v>4140</v>
      </c>
      <c r="G459" s="8">
        <v>0.7</v>
      </c>
      <c r="H459" s="4">
        <f t="shared" si="7"/>
        <v>2898</v>
      </c>
      <c r="I459" s="4" t="s">
        <v>1051</v>
      </c>
      <c r="J459" s="6">
        <v>42122</v>
      </c>
      <c r="K459" s="10"/>
      <c r="L459">
        <f>IF(Table1[[#This Row],[Sales stage]]&lt;&gt;"Won",Table1[[#This Row],[Close Date/Expected Close Date]]-Table1[[#This Row],[Reporting Date]],"")</f>
        <v>78</v>
      </c>
      <c r="M459" s="2"/>
    </row>
    <row r="460" spans="1:13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4">
        <v>4420</v>
      </c>
      <c r="G460" s="8">
        <v>0.55000000000000004</v>
      </c>
      <c r="H460" s="4">
        <f t="shared" si="7"/>
        <v>2431</v>
      </c>
      <c r="I460" s="4" t="s">
        <v>1051</v>
      </c>
      <c r="J460" s="6">
        <v>42126</v>
      </c>
      <c r="K460" s="10" t="s">
        <v>1044</v>
      </c>
      <c r="L460">
        <f>IF(Table1[[#This Row],[Sales stage]]&lt;&gt;"Won",Table1[[#This Row],[Close Date/Expected Close Date]]-Table1[[#This Row],[Reporting Date]],"")</f>
        <v>82</v>
      </c>
      <c r="M460" s="2"/>
    </row>
    <row r="461" spans="1:13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4">
        <v>220</v>
      </c>
      <c r="G461" s="8">
        <v>0.6</v>
      </c>
      <c r="H461" s="4">
        <f t="shared" si="7"/>
        <v>132</v>
      </c>
      <c r="I461" s="2" t="s">
        <v>1052</v>
      </c>
      <c r="J461" s="6">
        <v>42107</v>
      </c>
      <c r="K461" s="10" t="s">
        <v>1044</v>
      </c>
      <c r="L461">
        <f>IF(Table1[[#This Row],[Sales stage]]&lt;&gt;"Won",Table1[[#This Row],[Close Date/Expected Close Date]]-Table1[[#This Row],[Reporting Date]],"")</f>
        <v>63</v>
      </c>
      <c r="M461" s="2"/>
    </row>
    <row r="462" spans="1:13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4">
        <v>640</v>
      </c>
      <c r="G462" s="8">
        <v>0.6</v>
      </c>
      <c r="H462" s="4">
        <f t="shared" si="7"/>
        <v>384</v>
      </c>
      <c r="I462" s="4" t="s">
        <v>1050</v>
      </c>
      <c r="J462" s="6">
        <v>42149</v>
      </c>
      <c r="K462" s="10" t="s">
        <v>1044</v>
      </c>
      <c r="L462">
        <f>IF(Table1[[#This Row],[Sales stage]]&lt;&gt;"Won",Table1[[#This Row],[Close Date/Expected Close Date]]-Table1[[#This Row],[Reporting Date]],"")</f>
        <v>105</v>
      </c>
      <c r="M462" s="2"/>
    </row>
    <row r="463" spans="1:13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4">
        <v>3120</v>
      </c>
      <c r="G463" s="8">
        <v>0.85</v>
      </c>
      <c r="H463" s="4">
        <f t="shared" si="7"/>
        <v>2652</v>
      </c>
      <c r="I463" s="4" t="s">
        <v>1050</v>
      </c>
      <c r="J463" s="6">
        <v>42169</v>
      </c>
      <c r="K463" s="10" t="s">
        <v>1044</v>
      </c>
      <c r="L463">
        <f>IF(Table1[[#This Row],[Sales stage]]&lt;&gt;"Won",Table1[[#This Row],[Close Date/Expected Close Date]]-Table1[[#This Row],[Reporting Date]],"")</f>
        <v>125</v>
      </c>
      <c r="M463" s="2"/>
    </row>
    <row r="464" spans="1:13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4">
        <v>3920</v>
      </c>
      <c r="G464" s="8">
        <v>0.75</v>
      </c>
      <c r="H464" s="4">
        <f t="shared" si="7"/>
        <v>2940</v>
      </c>
      <c r="I464" s="4" t="s">
        <v>1050</v>
      </c>
      <c r="J464" s="6">
        <v>42113</v>
      </c>
      <c r="K464" s="10" t="s">
        <v>1046</v>
      </c>
      <c r="L464">
        <f>IF(Table1[[#This Row],[Sales stage]]&lt;&gt;"Won",Table1[[#This Row],[Close Date/Expected Close Date]]-Table1[[#This Row],[Reporting Date]],"")</f>
        <v>69</v>
      </c>
      <c r="M464" s="2"/>
    </row>
    <row r="465" spans="1:13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4">
        <v>1480</v>
      </c>
      <c r="G465" s="8">
        <v>0.6</v>
      </c>
      <c r="H465" s="4">
        <f t="shared" si="7"/>
        <v>888</v>
      </c>
      <c r="I465" s="4" t="s">
        <v>1051</v>
      </c>
      <c r="J465" s="6">
        <v>42168</v>
      </c>
      <c r="K465" s="10" t="s">
        <v>1043</v>
      </c>
      <c r="L465">
        <f>IF(Table1[[#This Row],[Sales stage]]&lt;&gt;"Won",Table1[[#This Row],[Close Date/Expected Close Date]]-Table1[[#This Row],[Reporting Date]],"")</f>
        <v>124</v>
      </c>
      <c r="M465" s="2"/>
    </row>
    <row r="466" spans="1:13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4">
        <v>700</v>
      </c>
      <c r="G466" s="8">
        <v>0.85</v>
      </c>
      <c r="H466" s="4">
        <f t="shared" si="7"/>
        <v>595</v>
      </c>
      <c r="I466" s="4" t="s">
        <v>1053</v>
      </c>
      <c r="J466" s="6">
        <v>42136</v>
      </c>
      <c r="K466" s="10" t="s">
        <v>1046</v>
      </c>
      <c r="L466">
        <f>IF(Table1[[#This Row],[Sales stage]]&lt;&gt;"Won",Table1[[#This Row],[Close Date/Expected Close Date]]-Table1[[#This Row],[Reporting Date]],"")</f>
        <v>92</v>
      </c>
      <c r="M466" s="2"/>
    </row>
    <row r="467" spans="1:13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4">
        <v>3590</v>
      </c>
      <c r="G467" s="8">
        <v>0.85</v>
      </c>
      <c r="H467" s="4">
        <f t="shared" si="7"/>
        <v>3051.5</v>
      </c>
      <c r="I467" s="4" t="s">
        <v>1053</v>
      </c>
      <c r="J467" s="6">
        <v>42182</v>
      </c>
      <c r="K467" s="10" t="s">
        <v>1043</v>
      </c>
      <c r="L467">
        <f>IF(Table1[[#This Row],[Sales stage]]&lt;&gt;"Won",Table1[[#This Row],[Close Date/Expected Close Date]]-Table1[[#This Row],[Reporting Date]],"")</f>
        <v>138</v>
      </c>
      <c r="M467" s="2"/>
    </row>
    <row r="468" spans="1:13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4">
        <v>2250</v>
      </c>
      <c r="G468" s="8">
        <v>0.7</v>
      </c>
      <c r="H468" s="4">
        <f t="shared" si="7"/>
        <v>1575</v>
      </c>
      <c r="I468" s="4" t="s">
        <v>1050</v>
      </c>
      <c r="J468" s="6">
        <v>42083</v>
      </c>
      <c r="K468" s="10"/>
      <c r="L468" t="str">
        <f>IF(Table1[[#This Row],[Sales stage]]&lt;&gt;"Won",Table1[[#This Row],[Close Date/Expected Close Date]]-Table1[[#This Row],[Reporting Date]],"")</f>
        <v/>
      </c>
      <c r="M468" s="2"/>
    </row>
    <row r="469" spans="1:13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4">
        <v>680</v>
      </c>
      <c r="G469" s="8">
        <v>0.65</v>
      </c>
      <c r="H469" s="4">
        <f t="shared" si="7"/>
        <v>442</v>
      </c>
      <c r="I469" s="4" t="s">
        <v>1051</v>
      </c>
      <c r="J469" s="6">
        <v>42177</v>
      </c>
      <c r="K469" s="10" t="s">
        <v>1046</v>
      </c>
      <c r="L469">
        <f>IF(Table1[[#This Row],[Sales stage]]&lt;&gt;"Won",Table1[[#This Row],[Close Date/Expected Close Date]]-Table1[[#This Row],[Reporting Date]],"")</f>
        <v>133</v>
      </c>
      <c r="M469" s="2"/>
    </row>
    <row r="470" spans="1:13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4">
        <v>210</v>
      </c>
      <c r="G470" s="8">
        <v>0.55000000000000004</v>
      </c>
      <c r="H470" s="4">
        <f t="shared" si="7"/>
        <v>115.50000000000001</v>
      </c>
      <c r="I470" s="4" t="s">
        <v>1050</v>
      </c>
      <c r="J470" s="6">
        <v>42174</v>
      </c>
      <c r="K470" s="10" t="s">
        <v>1043</v>
      </c>
      <c r="L470">
        <f>IF(Table1[[#This Row],[Sales stage]]&lt;&gt;"Won",Table1[[#This Row],[Close Date/Expected Close Date]]-Table1[[#This Row],[Reporting Date]],"")</f>
        <v>130</v>
      </c>
      <c r="M470" s="2"/>
    </row>
    <row r="471" spans="1:13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4">
        <v>1640</v>
      </c>
      <c r="G471" s="8">
        <v>0.6</v>
      </c>
      <c r="H471" s="4">
        <f t="shared" si="7"/>
        <v>984</v>
      </c>
      <c r="I471" s="4" t="s">
        <v>1053</v>
      </c>
      <c r="J471" s="6">
        <v>42121</v>
      </c>
      <c r="K471" s="10"/>
      <c r="L471">
        <f>IF(Table1[[#This Row],[Sales stage]]&lt;&gt;"Won",Table1[[#This Row],[Close Date/Expected Close Date]]-Table1[[#This Row],[Reporting Date]],"")</f>
        <v>76</v>
      </c>
      <c r="M471" s="2"/>
    </row>
    <row r="472" spans="1:13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4">
        <v>3490</v>
      </c>
      <c r="G472" s="8">
        <v>0.75</v>
      </c>
      <c r="H472" s="4">
        <f t="shared" si="7"/>
        <v>2617.5</v>
      </c>
      <c r="I472" s="4" t="s">
        <v>1053</v>
      </c>
      <c r="J472" s="6">
        <v>42121</v>
      </c>
      <c r="K472" s="10" t="s">
        <v>1044</v>
      </c>
      <c r="L472">
        <f>IF(Table1[[#This Row],[Sales stage]]&lt;&gt;"Won",Table1[[#This Row],[Close Date/Expected Close Date]]-Table1[[#This Row],[Reporting Date]],"")</f>
        <v>76</v>
      </c>
      <c r="M472" s="2"/>
    </row>
    <row r="473" spans="1:13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4">
        <v>3890</v>
      </c>
      <c r="G473" s="8">
        <v>0.75</v>
      </c>
      <c r="H473" s="4">
        <f t="shared" si="7"/>
        <v>2917.5</v>
      </c>
      <c r="I473" s="4" t="s">
        <v>1053</v>
      </c>
      <c r="J473" s="6">
        <v>42180</v>
      </c>
      <c r="K473" s="10" t="s">
        <v>1043</v>
      </c>
      <c r="L473">
        <f>IF(Table1[[#This Row],[Sales stage]]&lt;&gt;"Won",Table1[[#This Row],[Close Date/Expected Close Date]]-Table1[[#This Row],[Reporting Date]],"")</f>
        <v>135</v>
      </c>
      <c r="M473" s="2"/>
    </row>
    <row r="474" spans="1:13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4">
        <v>4590</v>
      </c>
      <c r="G474" s="8">
        <v>0.75</v>
      </c>
      <c r="H474" s="4">
        <f t="shared" si="7"/>
        <v>3442.5</v>
      </c>
      <c r="I474" s="4" t="s">
        <v>1050</v>
      </c>
      <c r="J474" s="6">
        <v>42151</v>
      </c>
      <c r="K474" s="10" t="s">
        <v>1044</v>
      </c>
      <c r="L474">
        <f>IF(Table1[[#This Row],[Sales stage]]&lt;&gt;"Won",Table1[[#This Row],[Close Date/Expected Close Date]]-Table1[[#This Row],[Reporting Date]],"")</f>
        <v>106</v>
      </c>
      <c r="M474" s="2"/>
    </row>
    <row r="475" spans="1:13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4">
        <v>700</v>
      </c>
      <c r="G475" s="8">
        <v>0.8</v>
      </c>
      <c r="H475" s="4">
        <f t="shared" si="7"/>
        <v>560</v>
      </c>
      <c r="I475" s="4" t="s">
        <v>1051</v>
      </c>
      <c r="J475" s="6">
        <v>42143</v>
      </c>
      <c r="K475" s="10"/>
      <c r="L475">
        <f>IF(Table1[[#This Row],[Sales stage]]&lt;&gt;"Won",Table1[[#This Row],[Close Date/Expected Close Date]]-Table1[[#This Row],[Reporting Date]],"")</f>
        <v>98</v>
      </c>
      <c r="M475" s="2"/>
    </row>
    <row r="476" spans="1:13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4">
        <v>4680</v>
      </c>
      <c r="G476" s="8">
        <v>0.85</v>
      </c>
      <c r="H476" s="4">
        <f t="shared" si="7"/>
        <v>3978</v>
      </c>
      <c r="I476" s="4" t="s">
        <v>1053</v>
      </c>
      <c r="J476" s="6">
        <v>42124</v>
      </c>
      <c r="K476" s="10" t="s">
        <v>1043</v>
      </c>
      <c r="L476">
        <f>IF(Table1[[#This Row],[Sales stage]]&lt;&gt;"Won",Table1[[#This Row],[Close Date/Expected Close Date]]-Table1[[#This Row],[Reporting Date]],"")</f>
        <v>79</v>
      </c>
      <c r="M476" s="2"/>
    </row>
    <row r="477" spans="1:13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4">
        <v>1980</v>
      </c>
      <c r="G477" s="8">
        <v>0.55000000000000004</v>
      </c>
      <c r="H477" s="4">
        <f t="shared" si="7"/>
        <v>1089</v>
      </c>
      <c r="I477" s="4" t="s">
        <v>1051</v>
      </c>
      <c r="J477" s="6">
        <v>42164</v>
      </c>
      <c r="K477" s="10" t="s">
        <v>1045</v>
      </c>
      <c r="L477">
        <f>IF(Table1[[#This Row],[Sales stage]]&lt;&gt;"Won",Table1[[#This Row],[Close Date/Expected Close Date]]-Table1[[#This Row],[Reporting Date]],"")</f>
        <v>119</v>
      </c>
      <c r="M477" s="2"/>
    </row>
    <row r="478" spans="1:13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4">
        <v>860</v>
      </c>
      <c r="G478" s="8">
        <v>0.6</v>
      </c>
      <c r="H478" s="4">
        <f t="shared" si="7"/>
        <v>516</v>
      </c>
      <c r="I478" s="4" t="s">
        <v>1053</v>
      </c>
      <c r="J478" s="6">
        <v>42112</v>
      </c>
      <c r="K478" s="10" t="s">
        <v>1043</v>
      </c>
      <c r="L478">
        <f>IF(Table1[[#This Row],[Sales stage]]&lt;&gt;"Won",Table1[[#This Row],[Close Date/Expected Close Date]]-Table1[[#This Row],[Reporting Date]],"")</f>
        <v>67</v>
      </c>
      <c r="M478" s="2"/>
    </row>
    <row r="479" spans="1:13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4">
        <v>800</v>
      </c>
      <c r="G479" s="8">
        <v>0.65</v>
      </c>
      <c r="H479" s="4">
        <f t="shared" si="7"/>
        <v>520</v>
      </c>
      <c r="I479" s="4" t="s">
        <v>1050</v>
      </c>
      <c r="J479" s="6">
        <v>42171</v>
      </c>
      <c r="K479" s="10" t="s">
        <v>1046</v>
      </c>
      <c r="L479">
        <f>IF(Table1[[#This Row],[Sales stage]]&lt;&gt;"Won",Table1[[#This Row],[Close Date/Expected Close Date]]-Table1[[#This Row],[Reporting Date]],"")</f>
        <v>126</v>
      </c>
      <c r="M479" s="2"/>
    </row>
    <row r="480" spans="1:13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4">
        <v>3260</v>
      </c>
      <c r="G480" s="8">
        <v>0.55000000000000004</v>
      </c>
      <c r="H480" s="4">
        <f t="shared" si="7"/>
        <v>1793.0000000000002</v>
      </c>
      <c r="I480" s="4" t="s">
        <v>1053</v>
      </c>
      <c r="J480" s="6">
        <v>42110</v>
      </c>
      <c r="K480" s="10" t="s">
        <v>1045</v>
      </c>
      <c r="L480">
        <f>IF(Table1[[#This Row],[Sales stage]]&lt;&gt;"Won",Table1[[#This Row],[Close Date/Expected Close Date]]-Table1[[#This Row],[Reporting Date]],"")</f>
        <v>65</v>
      </c>
      <c r="M480" s="2"/>
    </row>
    <row r="481" spans="1:13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4">
        <v>3840</v>
      </c>
      <c r="G481" s="8">
        <v>0.85</v>
      </c>
      <c r="H481" s="4">
        <f t="shared" si="7"/>
        <v>3264</v>
      </c>
      <c r="I481" s="4" t="s">
        <v>1053</v>
      </c>
      <c r="J481" s="6">
        <v>42170</v>
      </c>
      <c r="K481" s="10" t="s">
        <v>1044</v>
      </c>
      <c r="L481">
        <f>IF(Table1[[#This Row],[Sales stage]]&lt;&gt;"Won",Table1[[#This Row],[Close Date/Expected Close Date]]-Table1[[#This Row],[Reporting Date]],"")</f>
        <v>124</v>
      </c>
      <c r="M481" s="2"/>
    </row>
    <row r="482" spans="1:13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4">
        <v>1850</v>
      </c>
      <c r="G482" s="8">
        <v>0.85</v>
      </c>
      <c r="H482" s="4">
        <f t="shared" si="7"/>
        <v>1572.5</v>
      </c>
      <c r="I482" s="4" t="s">
        <v>1051</v>
      </c>
      <c r="J482" s="6">
        <v>42146</v>
      </c>
      <c r="K482" s="10" t="s">
        <v>1043</v>
      </c>
      <c r="L482">
        <f>IF(Table1[[#This Row],[Sales stage]]&lt;&gt;"Won",Table1[[#This Row],[Close Date/Expected Close Date]]-Table1[[#This Row],[Reporting Date]],"")</f>
        <v>100</v>
      </c>
      <c r="M482" s="2"/>
    </row>
    <row r="483" spans="1:13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4">
        <v>1760</v>
      </c>
      <c r="G483" s="8">
        <v>0.6</v>
      </c>
      <c r="H483" s="4">
        <f t="shared" si="7"/>
        <v>1056</v>
      </c>
      <c r="I483" s="4" t="s">
        <v>1050</v>
      </c>
      <c r="J483" s="6">
        <v>42170</v>
      </c>
      <c r="K483" s="10" t="s">
        <v>1044</v>
      </c>
      <c r="L483">
        <f>IF(Table1[[#This Row],[Sales stage]]&lt;&gt;"Won",Table1[[#This Row],[Close Date/Expected Close Date]]-Table1[[#This Row],[Reporting Date]],"")</f>
        <v>124</v>
      </c>
      <c r="M483" s="2"/>
    </row>
    <row r="484" spans="1:13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4">
        <v>1320</v>
      </c>
      <c r="G484" s="8">
        <v>0.55000000000000004</v>
      </c>
      <c r="H484" s="4">
        <f t="shared" si="7"/>
        <v>726.00000000000011</v>
      </c>
      <c r="I484" s="4" t="s">
        <v>1053</v>
      </c>
      <c r="J484" s="6">
        <v>42057</v>
      </c>
      <c r="K484" s="10"/>
      <c r="L484" t="str">
        <f>IF(Table1[[#This Row],[Sales stage]]&lt;&gt;"Won",Table1[[#This Row],[Close Date/Expected Close Date]]-Table1[[#This Row],[Reporting Date]],"")</f>
        <v/>
      </c>
      <c r="M484" s="2"/>
    </row>
    <row r="485" spans="1:13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4">
        <v>1940</v>
      </c>
      <c r="G485" s="8">
        <v>0.55000000000000004</v>
      </c>
      <c r="H485" s="4">
        <f t="shared" si="7"/>
        <v>1067</v>
      </c>
      <c r="I485" s="4" t="s">
        <v>1051</v>
      </c>
      <c r="J485" s="6">
        <v>42101</v>
      </c>
      <c r="K485" s="10" t="s">
        <v>1046</v>
      </c>
      <c r="L485">
        <f>IF(Table1[[#This Row],[Sales stage]]&lt;&gt;"Won",Table1[[#This Row],[Close Date/Expected Close Date]]-Table1[[#This Row],[Reporting Date]],"")</f>
        <v>55</v>
      </c>
      <c r="M485" s="2"/>
    </row>
    <row r="486" spans="1:13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4">
        <v>3050</v>
      </c>
      <c r="G486" s="8">
        <v>0.7</v>
      </c>
      <c r="H486" s="4">
        <f t="shared" si="7"/>
        <v>2135</v>
      </c>
      <c r="I486" s="4" t="s">
        <v>1051</v>
      </c>
      <c r="J486" s="6">
        <v>42101</v>
      </c>
      <c r="K486" s="10" t="s">
        <v>1043</v>
      </c>
      <c r="L486">
        <f>IF(Table1[[#This Row],[Sales stage]]&lt;&gt;"Won",Table1[[#This Row],[Close Date/Expected Close Date]]-Table1[[#This Row],[Reporting Date]],"")</f>
        <v>55</v>
      </c>
      <c r="M486" s="2"/>
    </row>
    <row r="487" spans="1:13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4">
        <v>4760</v>
      </c>
      <c r="G487" s="8">
        <v>0.7</v>
      </c>
      <c r="H487" s="4">
        <f t="shared" si="7"/>
        <v>3332</v>
      </c>
      <c r="I487" s="4" t="s">
        <v>1050</v>
      </c>
      <c r="J487" s="6">
        <v>42102</v>
      </c>
      <c r="K487" s="10" t="s">
        <v>1044</v>
      </c>
      <c r="L487">
        <f>IF(Table1[[#This Row],[Sales stage]]&lt;&gt;"Won",Table1[[#This Row],[Close Date/Expected Close Date]]-Table1[[#This Row],[Reporting Date]],"")</f>
        <v>56</v>
      </c>
      <c r="M487" s="2"/>
    </row>
    <row r="488" spans="1:13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4">
        <v>1070</v>
      </c>
      <c r="G488" s="8">
        <v>0.55000000000000004</v>
      </c>
      <c r="H488" s="4">
        <f t="shared" si="7"/>
        <v>588.5</v>
      </c>
      <c r="I488" s="4" t="s">
        <v>1051</v>
      </c>
      <c r="J488" s="6">
        <v>42180</v>
      </c>
      <c r="K488" s="10" t="s">
        <v>1044</v>
      </c>
      <c r="L488">
        <f>IF(Table1[[#This Row],[Sales stage]]&lt;&gt;"Won",Table1[[#This Row],[Close Date/Expected Close Date]]-Table1[[#This Row],[Reporting Date]],"")</f>
        <v>134</v>
      </c>
      <c r="M488" s="2"/>
    </row>
    <row r="489" spans="1:13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4">
        <v>420</v>
      </c>
      <c r="G489" s="8">
        <v>0.8</v>
      </c>
      <c r="H489" s="4">
        <f t="shared" si="7"/>
        <v>336</v>
      </c>
      <c r="I489" s="4" t="s">
        <v>1052</v>
      </c>
      <c r="J489" s="6">
        <v>42061</v>
      </c>
      <c r="K489" s="10"/>
      <c r="L489" t="str">
        <f>IF(Table1[[#This Row],[Sales stage]]&lt;&gt;"Won",Table1[[#This Row],[Close Date/Expected Close Date]]-Table1[[#This Row],[Reporting Date]],"")</f>
        <v/>
      </c>
      <c r="M489" s="2"/>
    </row>
    <row r="490" spans="1:13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4">
        <v>380</v>
      </c>
      <c r="G490" s="8">
        <v>0.6</v>
      </c>
      <c r="H490" s="4">
        <f t="shared" si="7"/>
        <v>228</v>
      </c>
      <c r="I490" s="4" t="s">
        <v>1051</v>
      </c>
      <c r="J490" s="6">
        <v>42166</v>
      </c>
      <c r="K490" s="10" t="s">
        <v>1043</v>
      </c>
      <c r="L490">
        <f>IF(Table1[[#This Row],[Sales stage]]&lt;&gt;"Won",Table1[[#This Row],[Close Date/Expected Close Date]]-Table1[[#This Row],[Reporting Date]],"")</f>
        <v>120</v>
      </c>
      <c r="M490" s="2"/>
    </row>
    <row r="491" spans="1:13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4">
        <v>420</v>
      </c>
      <c r="G491" s="8">
        <v>0.85</v>
      </c>
      <c r="H491" s="4">
        <f t="shared" si="7"/>
        <v>357</v>
      </c>
      <c r="I491" s="4" t="s">
        <v>1051</v>
      </c>
      <c r="J491" s="6">
        <v>42138</v>
      </c>
      <c r="K491" s="10" t="s">
        <v>1044</v>
      </c>
      <c r="L491">
        <f>IF(Table1[[#This Row],[Sales stage]]&lt;&gt;"Won",Table1[[#This Row],[Close Date/Expected Close Date]]-Table1[[#This Row],[Reporting Date]],"")</f>
        <v>92</v>
      </c>
      <c r="M491" s="2"/>
    </row>
    <row r="492" spans="1:13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4">
        <v>3750</v>
      </c>
      <c r="G492" s="8">
        <v>0.8</v>
      </c>
      <c r="H492" s="4">
        <f t="shared" si="7"/>
        <v>3000</v>
      </c>
      <c r="I492" s="4" t="s">
        <v>1050</v>
      </c>
      <c r="J492" s="6">
        <v>42123</v>
      </c>
      <c r="K492" s="10" t="s">
        <v>1046</v>
      </c>
      <c r="L492">
        <f>IF(Table1[[#This Row],[Sales stage]]&lt;&gt;"Won",Table1[[#This Row],[Close Date/Expected Close Date]]-Table1[[#This Row],[Reporting Date]],"")</f>
        <v>77</v>
      </c>
      <c r="M492" s="2"/>
    </row>
    <row r="493" spans="1:13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4">
        <v>3640</v>
      </c>
      <c r="G493" s="8">
        <v>0.7</v>
      </c>
      <c r="H493" s="4">
        <f t="shared" si="7"/>
        <v>2548</v>
      </c>
      <c r="I493" s="4" t="s">
        <v>1050</v>
      </c>
      <c r="J493" s="6">
        <v>42101</v>
      </c>
      <c r="K493" s="10" t="s">
        <v>1043</v>
      </c>
      <c r="L493">
        <f>IF(Table1[[#This Row],[Sales stage]]&lt;&gt;"Won",Table1[[#This Row],[Close Date/Expected Close Date]]-Table1[[#This Row],[Reporting Date]],"")</f>
        <v>54</v>
      </c>
      <c r="M493" s="2"/>
    </row>
    <row r="494" spans="1:13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4">
        <v>2530</v>
      </c>
      <c r="G494" s="8">
        <v>0.7</v>
      </c>
      <c r="H494" s="4">
        <f t="shared" si="7"/>
        <v>1771</v>
      </c>
      <c r="I494" s="4" t="s">
        <v>1051</v>
      </c>
      <c r="J494" s="6">
        <v>42105</v>
      </c>
      <c r="K494" s="10" t="s">
        <v>1046</v>
      </c>
      <c r="L494">
        <f>IF(Table1[[#This Row],[Sales stage]]&lt;&gt;"Won",Table1[[#This Row],[Close Date/Expected Close Date]]-Table1[[#This Row],[Reporting Date]],"")</f>
        <v>58</v>
      </c>
      <c r="M494" s="2"/>
    </row>
    <row r="495" spans="1:13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4">
        <v>2230</v>
      </c>
      <c r="G495" s="8">
        <v>0.55000000000000004</v>
      </c>
      <c r="H495" s="4">
        <f t="shared" si="7"/>
        <v>1226.5</v>
      </c>
      <c r="I495" s="4" t="s">
        <v>1051</v>
      </c>
      <c r="J495" s="6">
        <v>42117</v>
      </c>
      <c r="K495" s="10" t="s">
        <v>1044</v>
      </c>
      <c r="L495">
        <f>IF(Table1[[#This Row],[Sales stage]]&lt;&gt;"Won",Table1[[#This Row],[Close Date/Expected Close Date]]-Table1[[#This Row],[Reporting Date]],"")</f>
        <v>70</v>
      </c>
      <c r="M495" s="2"/>
    </row>
    <row r="496" spans="1:13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4">
        <v>220</v>
      </c>
      <c r="G496" s="8">
        <v>0.65</v>
      </c>
      <c r="H496" s="4">
        <f t="shared" si="7"/>
        <v>143</v>
      </c>
      <c r="I496" s="2" t="s">
        <v>1052</v>
      </c>
      <c r="J496" s="6">
        <v>42169</v>
      </c>
      <c r="K496" s="10" t="s">
        <v>1044</v>
      </c>
      <c r="L496">
        <f>IF(Table1[[#This Row],[Sales stage]]&lt;&gt;"Won",Table1[[#This Row],[Close Date/Expected Close Date]]-Table1[[#This Row],[Reporting Date]],"")</f>
        <v>122</v>
      </c>
      <c r="M496" s="2"/>
    </row>
    <row r="497" spans="1:13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4">
        <v>540</v>
      </c>
      <c r="G497" s="8">
        <v>0.65</v>
      </c>
      <c r="H497" s="4">
        <f t="shared" si="7"/>
        <v>351</v>
      </c>
      <c r="I497" s="4" t="s">
        <v>1052</v>
      </c>
      <c r="J497" s="6">
        <v>42083</v>
      </c>
      <c r="K497" s="10"/>
      <c r="L497" t="str">
        <f>IF(Table1[[#This Row],[Sales stage]]&lt;&gt;"Won",Table1[[#This Row],[Close Date/Expected Close Date]]-Table1[[#This Row],[Reporting Date]],"")</f>
        <v/>
      </c>
      <c r="M497" s="2"/>
    </row>
    <row r="498" spans="1:13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4">
        <v>1330</v>
      </c>
      <c r="G498" s="8">
        <v>0.65</v>
      </c>
      <c r="H498" s="4">
        <f t="shared" si="7"/>
        <v>864.5</v>
      </c>
      <c r="I498" s="4" t="s">
        <v>1051</v>
      </c>
      <c r="J498" s="6">
        <v>42146</v>
      </c>
      <c r="K498" s="10" t="s">
        <v>1043</v>
      </c>
      <c r="L498">
        <f>IF(Table1[[#This Row],[Sales stage]]&lt;&gt;"Won",Table1[[#This Row],[Close Date/Expected Close Date]]-Table1[[#This Row],[Reporting Date]],"")</f>
        <v>99</v>
      </c>
      <c r="M498" s="2"/>
    </row>
    <row r="499" spans="1:13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4">
        <v>2080</v>
      </c>
      <c r="G499" s="8">
        <v>0.65</v>
      </c>
      <c r="H499" s="4">
        <f t="shared" si="7"/>
        <v>1352</v>
      </c>
      <c r="I499" s="4" t="s">
        <v>1050</v>
      </c>
      <c r="J499" s="6">
        <v>42074</v>
      </c>
      <c r="K499" s="10"/>
      <c r="L499" t="str">
        <f>IF(Table1[[#This Row],[Sales stage]]&lt;&gt;"Won",Table1[[#This Row],[Close Date/Expected Close Date]]-Table1[[#This Row],[Reporting Date]],"")</f>
        <v/>
      </c>
      <c r="M499" s="2"/>
    </row>
    <row r="500" spans="1:13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4">
        <v>2350</v>
      </c>
      <c r="G500" s="8">
        <v>0.75</v>
      </c>
      <c r="H500" s="4">
        <f t="shared" si="7"/>
        <v>1762.5</v>
      </c>
      <c r="I500" s="4" t="s">
        <v>1050</v>
      </c>
      <c r="J500" s="6">
        <v>42140</v>
      </c>
      <c r="K500" s="10" t="s">
        <v>1043</v>
      </c>
      <c r="L500">
        <f>IF(Table1[[#This Row],[Sales stage]]&lt;&gt;"Won",Table1[[#This Row],[Close Date/Expected Close Date]]-Table1[[#This Row],[Reporting Date]],"")</f>
        <v>93</v>
      </c>
      <c r="M500" s="2"/>
    </row>
    <row r="501" spans="1:13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4">
        <v>1040</v>
      </c>
      <c r="G501" s="8">
        <v>0.85</v>
      </c>
      <c r="H501" s="4">
        <f t="shared" si="7"/>
        <v>884</v>
      </c>
      <c r="I501" s="4" t="s">
        <v>1051</v>
      </c>
      <c r="J501" s="6">
        <v>42175</v>
      </c>
      <c r="K501" s="10" t="s">
        <v>1046</v>
      </c>
      <c r="L501">
        <f>IF(Table1[[#This Row],[Sales stage]]&lt;&gt;"Won",Table1[[#This Row],[Close Date/Expected Close Date]]-Table1[[#This Row],[Reporting Date]],"")</f>
        <v>128</v>
      </c>
      <c r="M501" s="2"/>
    </row>
    <row r="502" spans="1:13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4">
        <v>2360</v>
      </c>
      <c r="G502" s="8">
        <v>0.85</v>
      </c>
      <c r="H502" s="4">
        <f t="shared" si="7"/>
        <v>2006</v>
      </c>
      <c r="I502" s="4" t="s">
        <v>1051</v>
      </c>
      <c r="J502" s="6">
        <v>42113</v>
      </c>
      <c r="K502" s="10" t="s">
        <v>1044</v>
      </c>
      <c r="L502">
        <f>IF(Table1[[#This Row],[Sales stage]]&lt;&gt;"Won",Table1[[#This Row],[Close Date/Expected Close Date]]-Table1[[#This Row],[Reporting Date]],"")</f>
        <v>66</v>
      </c>
      <c r="M502" s="2"/>
    </row>
    <row r="503" spans="1:13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4">
        <v>4740</v>
      </c>
      <c r="G503" s="8">
        <v>0.75</v>
      </c>
      <c r="H503" s="4">
        <f t="shared" si="7"/>
        <v>3555</v>
      </c>
      <c r="I503" s="4" t="s">
        <v>1051</v>
      </c>
      <c r="J503" s="6">
        <v>42101</v>
      </c>
      <c r="K503" s="10" t="s">
        <v>1043</v>
      </c>
      <c r="L503">
        <f>IF(Table1[[#This Row],[Sales stage]]&lt;&gt;"Won",Table1[[#This Row],[Close Date/Expected Close Date]]-Table1[[#This Row],[Reporting Date]],"")</f>
        <v>54</v>
      </c>
      <c r="M503" s="2"/>
    </row>
    <row r="504" spans="1:13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4">
        <v>4860</v>
      </c>
      <c r="G504" s="8">
        <v>0.75</v>
      </c>
      <c r="H504" s="4">
        <f t="shared" si="7"/>
        <v>3645</v>
      </c>
      <c r="I504" s="4" t="s">
        <v>1050</v>
      </c>
      <c r="J504" s="6">
        <v>42125</v>
      </c>
      <c r="K504" s="10" t="s">
        <v>1044</v>
      </c>
      <c r="L504">
        <f>IF(Table1[[#This Row],[Sales stage]]&lt;&gt;"Won",Table1[[#This Row],[Close Date/Expected Close Date]]-Table1[[#This Row],[Reporting Date]],"")</f>
        <v>78</v>
      </c>
      <c r="M504" s="2"/>
    </row>
    <row r="505" spans="1:13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4">
        <v>1830</v>
      </c>
      <c r="G505" s="8">
        <v>0.85</v>
      </c>
      <c r="H505" s="4">
        <f t="shared" si="7"/>
        <v>1555.5</v>
      </c>
      <c r="I505" s="4" t="s">
        <v>1053</v>
      </c>
      <c r="J505" s="6">
        <v>42151</v>
      </c>
      <c r="K505" s="10"/>
      <c r="L505">
        <f>IF(Table1[[#This Row],[Sales stage]]&lt;&gt;"Won",Table1[[#This Row],[Close Date/Expected Close Date]]-Table1[[#This Row],[Reporting Date]],"")</f>
        <v>104</v>
      </c>
      <c r="M505" s="2"/>
    </row>
    <row r="506" spans="1:13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4">
        <v>3540</v>
      </c>
      <c r="G506" s="8">
        <v>0.6</v>
      </c>
      <c r="H506" s="4">
        <f t="shared" si="7"/>
        <v>2124</v>
      </c>
      <c r="I506" s="4" t="s">
        <v>1053</v>
      </c>
      <c r="J506" s="6">
        <v>42141</v>
      </c>
      <c r="K506" s="10" t="s">
        <v>1046</v>
      </c>
      <c r="L506">
        <f>IF(Table1[[#This Row],[Sales stage]]&lt;&gt;"Won",Table1[[#This Row],[Close Date/Expected Close Date]]-Table1[[#This Row],[Reporting Date]],"")</f>
        <v>94</v>
      </c>
      <c r="M506" s="2"/>
    </row>
    <row r="507" spans="1:13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4">
        <v>4450</v>
      </c>
      <c r="G507" s="8">
        <v>0.85</v>
      </c>
      <c r="H507" s="4">
        <f t="shared" si="7"/>
        <v>3782.5</v>
      </c>
      <c r="I507" s="4" t="s">
        <v>1051</v>
      </c>
      <c r="J507" s="6">
        <v>42142</v>
      </c>
      <c r="K507" s="10" t="s">
        <v>1044</v>
      </c>
      <c r="L507">
        <f>IF(Table1[[#This Row],[Sales stage]]&lt;&gt;"Won",Table1[[#This Row],[Close Date/Expected Close Date]]-Table1[[#This Row],[Reporting Date]],"")</f>
        <v>95</v>
      </c>
      <c r="M507" s="2"/>
    </row>
    <row r="508" spans="1:13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4">
        <v>2440</v>
      </c>
      <c r="G508" s="8">
        <v>0.85</v>
      </c>
      <c r="H508" s="4">
        <f t="shared" si="7"/>
        <v>2074</v>
      </c>
      <c r="I508" s="4" t="s">
        <v>1051</v>
      </c>
      <c r="J508" s="6">
        <v>42156</v>
      </c>
      <c r="K508" s="10" t="s">
        <v>1046</v>
      </c>
      <c r="L508">
        <f>IF(Table1[[#This Row],[Sales stage]]&lt;&gt;"Won",Table1[[#This Row],[Close Date/Expected Close Date]]-Table1[[#This Row],[Reporting Date]],"")</f>
        <v>108</v>
      </c>
      <c r="M508" s="2"/>
    </row>
    <row r="509" spans="1:13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4">
        <v>1290</v>
      </c>
      <c r="G509" s="8">
        <v>0.85</v>
      </c>
      <c r="H509" s="4">
        <f t="shared" si="7"/>
        <v>1096.5</v>
      </c>
      <c r="I509" s="4" t="s">
        <v>1051</v>
      </c>
      <c r="J509" s="6">
        <v>42179</v>
      </c>
      <c r="K509" s="10" t="s">
        <v>1045</v>
      </c>
      <c r="L509">
        <f>IF(Table1[[#This Row],[Sales stage]]&lt;&gt;"Won",Table1[[#This Row],[Close Date/Expected Close Date]]-Table1[[#This Row],[Reporting Date]],"")</f>
        <v>131</v>
      </c>
      <c r="M509" s="2"/>
    </row>
    <row r="510" spans="1:13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4">
        <v>4790</v>
      </c>
      <c r="G510" s="8">
        <v>0.7</v>
      </c>
      <c r="H510" s="4">
        <f t="shared" si="7"/>
        <v>3353</v>
      </c>
      <c r="I510" s="4" t="s">
        <v>1050</v>
      </c>
      <c r="J510" s="6">
        <v>42128</v>
      </c>
      <c r="K510" s="10" t="s">
        <v>1045</v>
      </c>
      <c r="L510">
        <f>IF(Table1[[#This Row],[Sales stage]]&lt;&gt;"Won",Table1[[#This Row],[Close Date/Expected Close Date]]-Table1[[#This Row],[Reporting Date]],"")</f>
        <v>80</v>
      </c>
      <c r="M510" s="2"/>
    </row>
    <row r="511" spans="1:13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4">
        <v>1810</v>
      </c>
      <c r="G511" s="8">
        <v>0.7</v>
      </c>
      <c r="H511" s="4">
        <f t="shared" si="7"/>
        <v>1267</v>
      </c>
      <c r="I511" s="4" t="s">
        <v>1051</v>
      </c>
      <c r="J511" s="6">
        <v>42144</v>
      </c>
      <c r="K511" s="10" t="s">
        <v>1043</v>
      </c>
      <c r="L511">
        <f>IF(Table1[[#This Row],[Sales stage]]&lt;&gt;"Won",Table1[[#This Row],[Close Date/Expected Close Date]]-Table1[[#This Row],[Reporting Date]],"")</f>
        <v>96</v>
      </c>
      <c r="M511" s="2"/>
    </row>
    <row r="512" spans="1:13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4">
        <v>1270</v>
      </c>
      <c r="G512" s="8">
        <v>0.75</v>
      </c>
      <c r="H512" s="4">
        <f t="shared" si="7"/>
        <v>952.5</v>
      </c>
      <c r="I512" s="4" t="s">
        <v>1053</v>
      </c>
      <c r="J512" s="6">
        <v>42123</v>
      </c>
      <c r="K512" s="10" t="s">
        <v>1043</v>
      </c>
      <c r="L512">
        <f>IF(Table1[[#This Row],[Sales stage]]&lt;&gt;"Won",Table1[[#This Row],[Close Date/Expected Close Date]]-Table1[[#This Row],[Reporting Date]],"")</f>
        <v>75</v>
      </c>
      <c r="M512" s="2"/>
    </row>
    <row r="513" spans="1:13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4">
        <v>4580</v>
      </c>
      <c r="G513" s="8">
        <v>0.75</v>
      </c>
      <c r="H513" s="4">
        <f t="shared" si="7"/>
        <v>3435</v>
      </c>
      <c r="I513" s="4" t="s">
        <v>1051</v>
      </c>
      <c r="J513" s="6">
        <v>42179</v>
      </c>
      <c r="K513" s="10" t="s">
        <v>1044</v>
      </c>
      <c r="L513">
        <f>IF(Table1[[#This Row],[Sales stage]]&lt;&gt;"Won",Table1[[#This Row],[Close Date/Expected Close Date]]-Table1[[#This Row],[Reporting Date]],"")</f>
        <v>131</v>
      </c>
      <c r="M513" s="2"/>
    </row>
    <row r="514" spans="1:13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4">
        <v>3560</v>
      </c>
      <c r="G514" s="8">
        <v>0.75</v>
      </c>
      <c r="H514" s="4">
        <f t="shared" si="7"/>
        <v>2670</v>
      </c>
      <c r="I514" s="4" t="s">
        <v>1050</v>
      </c>
      <c r="J514" s="6">
        <v>42143</v>
      </c>
      <c r="K514" s="10" t="s">
        <v>1045</v>
      </c>
      <c r="L514">
        <f>IF(Table1[[#This Row],[Sales stage]]&lt;&gt;"Won",Table1[[#This Row],[Close Date/Expected Close Date]]-Table1[[#This Row],[Reporting Date]],"")</f>
        <v>95</v>
      </c>
      <c r="M514" s="2"/>
    </row>
    <row r="515" spans="1:13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4">
        <v>880</v>
      </c>
      <c r="G515" s="8">
        <v>0.6</v>
      </c>
      <c r="H515" s="4">
        <f t="shared" ref="H515:H578" si="8">F515*G515</f>
        <v>528</v>
      </c>
      <c r="I515" s="4" t="s">
        <v>1051</v>
      </c>
      <c r="J515" s="6">
        <v>42120</v>
      </c>
      <c r="K515" s="10" t="s">
        <v>1044</v>
      </c>
      <c r="L515">
        <f>IF(Table1[[#This Row],[Sales stage]]&lt;&gt;"Won",Table1[[#This Row],[Close Date/Expected Close Date]]-Table1[[#This Row],[Reporting Date]],"")</f>
        <v>72</v>
      </c>
      <c r="M515" s="2"/>
    </row>
    <row r="516" spans="1:13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4">
        <v>1480</v>
      </c>
      <c r="G516" s="8">
        <v>0.7</v>
      </c>
      <c r="H516" s="4">
        <f t="shared" si="8"/>
        <v>1036</v>
      </c>
      <c r="I516" s="4" t="s">
        <v>1051</v>
      </c>
      <c r="J516" s="6">
        <v>42103</v>
      </c>
      <c r="K516" s="10" t="s">
        <v>1046</v>
      </c>
      <c r="L516">
        <f>IF(Table1[[#This Row],[Sales stage]]&lt;&gt;"Won",Table1[[#This Row],[Close Date/Expected Close Date]]-Table1[[#This Row],[Reporting Date]],"")</f>
        <v>55</v>
      </c>
      <c r="M516" s="2"/>
    </row>
    <row r="517" spans="1:13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4">
        <v>700</v>
      </c>
      <c r="G517" s="8">
        <v>0.6</v>
      </c>
      <c r="H517" s="4">
        <f t="shared" si="8"/>
        <v>420</v>
      </c>
      <c r="I517" s="4" t="s">
        <v>1053</v>
      </c>
      <c r="J517" s="6">
        <v>42158</v>
      </c>
      <c r="K517" s="10" t="s">
        <v>1045</v>
      </c>
      <c r="L517">
        <f>IF(Table1[[#This Row],[Sales stage]]&lt;&gt;"Won",Table1[[#This Row],[Close Date/Expected Close Date]]-Table1[[#This Row],[Reporting Date]],"")</f>
        <v>109</v>
      </c>
      <c r="M517" s="2"/>
    </row>
    <row r="518" spans="1:13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4">
        <v>990</v>
      </c>
      <c r="G518" s="8">
        <v>0.65</v>
      </c>
      <c r="H518" s="4">
        <f t="shared" si="8"/>
        <v>643.5</v>
      </c>
      <c r="I518" s="4" t="s">
        <v>1050</v>
      </c>
      <c r="J518" s="6">
        <v>42099</v>
      </c>
      <c r="K518" s="10" t="s">
        <v>1043</v>
      </c>
      <c r="L518">
        <f>IF(Table1[[#This Row],[Sales stage]]&lt;&gt;"Won",Table1[[#This Row],[Close Date/Expected Close Date]]-Table1[[#This Row],[Reporting Date]],"")</f>
        <v>50</v>
      </c>
      <c r="M518" s="2"/>
    </row>
    <row r="519" spans="1:13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4">
        <v>2930</v>
      </c>
      <c r="G519" s="8">
        <v>0.75</v>
      </c>
      <c r="H519" s="4">
        <f t="shared" si="8"/>
        <v>2197.5</v>
      </c>
      <c r="I519" s="4" t="s">
        <v>1051</v>
      </c>
      <c r="J519" s="6">
        <v>42104</v>
      </c>
      <c r="K519" s="10" t="s">
        <v>1046</v>
      </c>
      <c r="L519">
        <f>IF(Table1[[#This Row],[Sales stage]]&lt;&gt;"Won",Table1[[#This Row],[Close Date/Expected Close Date]]-Table1[[#This Row],[Reporting Date]],"")</f>
        <v>55</v>
      </c>
      <c r="M519" s="2"/>
    </row>
    <row r="520" spans="1:13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4">
        <v>3140</v>
      </c>
      <c r="G520" s="8">
        <v>0.8</v>
      </c>
      <c r="H520" s="4">
        <f t="shared" si="8"/>
        <v>2512</v>
      </c>
      <c r="I520" s="4" t="s">
        <v>1051</v>
      </c>
      <c r="J520" s="6">
        <v>42166</v>
      </c>
      <c r="K520" s="10" t="s">
        <v>1043</v>
      </c>
      <c r="L520">
        <f>IF(Table1[[#This Row],[Sales stage]]&lt;&gt;"Won",Table1[[#This Row],[Close Date/Expected Close Date]]-Table1[[#This Row],[Reporting Date]],"")</f>
        <v>117</v>
      </c>
      <c r="M520" s="2"/>
    </row>
    <row r="521" spans="1:13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4">
        <v>2550</v>
      </c>
      <c r="G521" s="8">
        <v>0.85</v>
      </c>
      <c r="H521" s="4">
        <f t="shared" si="8"/>
        <v>2167.5</v>
      </c>
      <c r="I521" s="4" t="s">
        <v>1051</v>
      </c>
      <c r="J521" s="6">
        <v>42177</v>
      </c>
      <c r="K521" s="10" t="s">
        <v>1046</v>
      </c>
      <c r="L521">
        <f>IF(Table1[[#This Row],[Sales stage]]&lt;&gt;"Won",Table1[[#This Row],[Close Date/Expected Close Date]]-Table1[[#This Row],[Reporting Date]],"")</f>
        <v>128</v>
      </c>
      <c r="M521" s="2"/>
    </row>
    <row r="522" spans="1:13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4">
        <v>4390</v>
      </c>
      <c r="G522" s="8">
        <v>0.8</v>
      </c>
      <c r="H522" s="4">
        <f t="shared" si="8"/>
        <v>3512</v>
      </c>
      <c r="I522" s="4" t="s">
        <v>1051</v>
      </c>
      <c r="J522" s="6">
        <v>42167</v>
      </c>
      <c r="K522" s="10" t="s">
        <v>1043</v>
      </c>
      <c r="L522">
        <f>IF(Table1[[#This Row],[Sales stage]]&lt;&gt;"Won",Table1[[#This Row],[Close Date/Expected Close Date]]-Table1[[#This Row],[Reporting Date]],"")</f>
        <v>118</v>
      </c>
      <c r="M522" s="2"/>
    </row>
    <row r="523" spans="1:13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4">
        <v>2990</v>
      </c>
      <c r="G523" s="8">
        <v>0.6</v>
      </c>
      <c r="H523" s="4">
        <f t="shared" si="8"/>
        <v>1794</v>
      </c>
      <c r="I523" s="4" t="s">
        <v>1051</v>
      </c>
      <c r="J523" s="6">
        <v>42169</v>
      </c>
      <c r="K523" s="10" t="s">
        <v>1044</v>
      </c>
      <c r="L523">
        <f>IF(Table1[[#This Row],[Sales stage]]&lt;&gt;"Won",Table1[[#This Row],[Close Date/Expected Close Date]]-Table1[[#This Row],[Reporting Date]],"")</f>
        <v>120</v>
      </c>
      <c r="M523" s="2"/>
    </row>
    <row r="524" spans="1:13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4">
        <v>3570</v>
      </c>
      <c r="G524" s="8">
        <v>0.85</v>
      </c>
      <c r="H524" s="4">
        <f t="shared" si="8"/>
        <v>3034.5</v>
      </c>
      <c r="I524" s="4" t="s">
        <v>1051</v>
      </c>
      <c r="J524" s="6">
        <v>42143</v>
      </c>
      <c r="K524" s="10" t="s">
        <v>1046</v>
      </c>
      <c r="L524">
        <f>IF(Table1[[#This Row],[Sales stage]]&lt;&gt;"Won",Table1[[#This Row],[Close Date/Expected Close Date]]-Table1[[#This Row],[Reporting Date]],"")</f>
        <v>94</v>
      </c>
      <c r="M524" s="2"/>
    </row>
    <row r="525" spans="1:13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4">
        <v>3910</v>
      </c>
      <c r="G525" s="8">
        <v>0.75</v>
      </c>
      <c r="H525" s="4">
        <f t="shared" si="8"/>
        <v>2932.5</v>
      </c>
      <c r="I525" s="4" t="s">
        <v>1050</v>
      </c>
      <c r="J525" s="6">
        <v>42153</v>
      </c>
      <c r="K525" s="10" t="s">
        <v>1043</v>
      </c>
      <c r="L525">
        <f>IF(Table1[[#This Row],[Sales stage]]&lt;&gt;"Won",Table1[[#This Row],[Close Date/Expected Close Date]]-Table1[[#This Row],[Reporting Date]],"")</f>
        <v>103</v>
      </c>
      <c r="M525" s="2"/>
    </row>
    <row r="526" spans="1:13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4">
        <v>600</v>
      </c>
      <c r="G526" s="8">
        <v>0.65</v>
      </c>
      <c r="H526" s="4">
        <f t="shared" si="8"/>
        <v>390</v>
      </c>
      <c r="I526" s="4" t="s">
        <v>1053</v>
      </c>
      <c r="J526" s="6">
        <v>42110</v>
      </c>
      <c r="K526" s="10" t="s">
        <v>1045</v>
      </c>
      <c r="L526">
        <f>IF(Table1[[#This Row],[Sales stage]]&lt;&gt;"Won",Table1[[#This Row],[Close Date/Expected Close Date]]-Table1[[#This Row],[Reporting Date]],"")</f>
        <v>60</v>
      </c>
      <c r="M526" s="2"/>
    </row>
    <row r="527" spans="1:13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4">
        <v>660</v>
      </c>
      <c r="G527" s="8">
        <v>0.75</v>
      </c>
      <c r="H527" s="4">
        <f t="shared" si="8"/>
        <v>495</v>
      </c>
      <c r="I527" s="4" t="s">
        <v>1051</v>
      </c>
      <c r="J527" s="6">
        <v>42120</v>
      </c>
      <c r="K527" s="10" t="s">
        <v>1045</v>
      </c>
      <c r="L527">
        <f>IF(Table1[[#This Row],[Sales stage]]&lt;&gt;"Won",Table1[[#This Row],[Close Date/Expected Close Date]]-Table1[[#This Row],[Reporting Date]],"")</f>
        <v>70</v>
      </c>
      <c r="M527" s="2"/>
    </row>
    <row r="528" spans="1:13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4">
        <v>3320</v>
      </c>
      <c r="G528" s="8">
        <v>0.75</v>
      </c>
      <c r="H528" s="4">
        <f t="shared" si="8"/>
        <v>2490</v>
      </c>
      <c r="I528" s="4" t="s">
        <v>1051</v>
      </c>
      <c r="J528" s="6">
        <v>42134</v>
      </c>
      <c r="K528" s="10" t="s">
        <v>1043</v>
      </c>
      <c r="L528">
        <f>IF(Table1[[#This Row],[Sales stage]]&lt;&gt;"Won",Table1[[#This Row],[Close Date/Expected Close Date]]-Table1[[#This Row],[Reporting Date]],"")</f>
        <v>84</v>
      </c>
      <c r="M528" s="2"/>
    </row>
    <row r="529" spans="1:13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4">
        <v>1470</v>
      </c>
      <c r="G529" s="8">
        <v>0.75</v>
      </c>
      <c r="H529" s="4">
        <f t="shared" si="8"/>
        <v>1102.5</v>
      </c>
      <c r="I529" s="4" t="s">
        <v>1053</v>
      </c>
      <c r="J529" s="6">
        <v>42152</v>
      </c>
      <c r="K529" s="10" t="s">
        <v>1046</v>
      </c>
      <c r="L529">
        <f>IF(Table1[[#This Row],[Sales stage]]&lt;&gt;"Won",Table1[[#This Row],[Close Date/Expected Close Date]]-Table1[[#This Row],[Reporting Date]],"")</f>
        <v>102</v>
      </c>
      <c r="M529" s="2"/>
    </row>
    <row r="530" spans="1:13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4">
        <v>3640</v>
      </c>
      <c r="G530" s="8">
        <v>0.65</v>
      </c>
      <c r="H530" s="4">
        <f t="shared" si="8"/>
        <v>2366</v>
      </c>
      <c r="I530" s="4" t="s">
        <v>1050</v>
      </c>
      <c r="J530" s="6">
        <v>42112</v>
      </c>
      <c r="K530" s="10" t="s">
        <v>1046</v>
      </c>
      <c r="L530">
        <f>IF(Table1[[#This Row],[Sales stage]]&lt;&gt;"Won",Table1[[#This Row],[Close Date/Expected Close Date]]-Table1[[#This Row],[Reporting Date]],"")</f>
        <v>62</v>
      </c>
      <c r="M530" s="2"/>
    </row>
    <row r="531" spans="1:13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4">
        <v>1100</v>
      </c>
      <c r="G531" s="8">
        <v>0.8</v>
      </c>
      <c r="H531" s="4">
        <f t="shared" si="8"/>
        <v>880</v>
      </c>
      <c r="I531" s="4" t="s">
        <v>1051</v>
      </c>
      <c r="J531" s="6">
        <v>42170</v>
      </c>
      <c r="K531" s="10" t="s">
        <v>1043</v>
      </c>
      <c r="L531">
        <f>IF(Table1[[#This Row],[Sales stage]]&lt;&gt;"Won",Table1[[#This Row],[Close Date/Expected Close Date]]-Table1[[#This Row],[Reporting Date]],"")</f>
        <v>119</v>
      </c>
      <c r="M531" s="2"/>
    </row>
    <row r="532" spans="1:13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4">
        <v>2060</v>
      </c>
      <c r="G532" s="8">
        <v>0.7</v>
      </c>
      <c r="H532" s="4">
        <f t="shared" si="8"/>
        <v>1442</v>
      </c>
      <c r="I532" s="4" t="s">
        <v>1050</v>
      </c>
      <c r="J532" s="6">
        <v>42112</v>
      </c>
      <c r="K532" s="10"/>
      <c r="L532">
        <f>IF(Table1[[#This Row],[Sales stage]]&lt;&gt;"Won",Table1[[#This Row],[Close Date/Expected Close Date]]-Table1[[#This Row],[Reporting Date]],"")</f>
        <v>61</v>
      </c>
      <c r="M532" s="2"/>
    </row>
    <row r="533" spans="1:13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4">
        <v>4020</v>
      </c>
      <c r="G533" s="8">
        <v>0.7</v>
      </c>
      <c r="H533" s="4">
        <f t="shared" si="8"/>
        <v>2814</v>
      </c>
      <c r="I533" s="4" t="s">
        <v>1051</v>
      </c>
      <c r="J533" s="6">
        <v>42167</v>
      </c>
      <c r="K533" s="10" t="s">
        <v>1043</v>
      </c>
      <c r="L533">
        <f>IF(Table1[[#This Row],[Sales stage]]&lt;&gt;"Won",Table1[[#This Row],[Close Date/Expected Close Date]]-Table1[[#This Row],[Reporting Date]],"")</f>
        <v>116</v>
      </c>
      <c r="M533" s="2"/>
    </row>
    <row r="534" spans="1:13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4">
        <v>3720</v>
      </c>
      <c r="G534" s="8">
        <v>0.75</v>
      </c>
      <c r="H534" s="4">
        <f t="shared" si="8"/>
        <v>2790</v>
      </c>
      <c r="I534" s="4" t="s">
        <v>1051</v>
      </c>
      <c r="J534" s="6">
        <v>42156</v>
      </c>
      <c r="K534" s="10" t="s">
        <v>1044</v>
      </c>
      <c r="L534">
        <f>IF(Table1[[#This Row],[Sales stage]]&lt;&gt;"Won",Table1[[#This Row],[Close Date/Expected Close Date]]-Table1[[#This Row],[Reporting Date]],"")</f>
        <v>105</v>
      </c>
      <c r="M534" s="2"/>
    </row>
    <row r="535" spans="1:13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4">
        <v>970</v>
      </c>
      <c r="G535" s="8">
        <v>0.65</v>
      </c>
      <c r="H535" s="4">
        <f t="shared" si="8"/>
        <v>630.5</v>
      </c>
      <c r="I535" s="4" t="s">
        <v>1051</v>
      </c>
      <c r="J535" s="6">
        <v>42105</v>
      </c>
      <c r="K535" s="10" t="s">
        <v>1044</v>
      </c>
      <c r="L535">
        <f>IF(Table1[[#This Row],[Sales stage]]&lt;&gt;"Won",Table1[[#This Row],[Close Date/Expected Close Date]]-Table1[[#This Row],[Reporting Date]],"")</f>
        <v>54</v>
      </c>
      <c r="M535" s="2"/>
    </row>
    <row r="536" spans="1:13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4">
        <v>1800</v>
      </c>
      <c r="G536" s="8">
        <v>0.5</v>
      </c>
      <c r="H536" s="4">
        <f t="shared" si="8"/>
        <v>900</v>
      </c>
      <c r="I536" s="4" t="s">
        <v>1050</v>
      </c>
      <c r="J536" s="6">
        <v>42100</v>
      </c>
      <c r="K536" s="10"/>
      <c r="L536">
        <f>IF(Table1[[#This Row],[Sales stage]]&lt;&gt;"Won",Table1[[#This Row],[Close Date/Expected Close Date]]-Table1[[#This Row],[Reporting Date]],"")</f>
        <v>49</v>
      </c>
      <c r="M536" s="2"/>
    </row>
    <row r="537" spans="1:13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4">
        <v>4830</v>
      </c>
      <c r="G537" s="8">
        <v>0.8</v>
      </c>
      <c r="H537" s="4">
        <f t="shared" si="8"/>
        <v>3864</v>
      </c>
      <c r="I537" s="4" t="s">
        <v>1051</v>
      </c>
      <c r="J537" s="6">
        <v>42088</v>
      </c>
      <c r="K537" s="10"/>
      <c r="L537" t="str">
        <f>IF(Table1[[#This Row],[Sales stage]]&lt;&gt;"Won",Table1[[#This Row],[Close Date/Expected Close Date]]-Table1[[#This Row],[Reporting Date]],"")</f>
        <v/>
      </c>
      <c r="M537" s="2"/>
    </row>
    <row r="538" spans="1:13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4">
        <v>1080</v>
      </c>
      <c r="G538" s="8">
        <v>0.55000000000000004</v>
      </c>
      <c r="H538" s="4">
        <f t="shared" si="8"/>
        <v>594</v>
      </c>
      <c r="I538" s="4" t="s">
        <v>1051</v>
      </c>
      <c r="J538" s="6">
        <v>42130</v>
      </c>
      <c r="K538" s="10"/>
      <c r="L538">
        <f>IF(Table1[[#This Row],[Sales stage]]&lt;&gt;"Won",Table1[[#This Row],[Close Date/Expected Close Date]]-Table1[[#This Row],[Reporting Date]],"")</f>
        <v>78</v>
      </c>
      <c r="M538" s="2"/>
    </row>
    <row r="539" spans="1:13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4">
        <v>1760</v>
      </c>
      <c r="G539" s="8">
        <v>0.75</v>
      </c>
      <c r="H539" s="4">
        <f t="shared" si="8"/>
        <v>1320</v>
      </c>
      <c r="I539" s="4" t="s">
        <v>1050</v>
      </c>
      <c r="J539" s="6">
        <v>42115</v>
      </c>
      <c r="K539" s="10" t="s">
        <v>1046</v>
      </c>
      <c r="L539">
        <f>IF(Table1[[#This Row],[Sales stage]]&lt;&gt;"Won",Table1[[#This Row],[Close Date/Expected Close Date]]-Table1[[#This Row],[Reporting Date]],"")</f>
        <v>63</v>
      </c>
      <c r="M539" s="2"/>
    </row>
    <row r="540" spans="1:13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4">
        <v>1220</v>
      </c>
      <c r="G540" s="8">
        <v>0.6</v>
      </c>
      <c r="H540" s="4">
        <f t="shared" si="8"/>
        <v>732</v>
      </c>
      <c r="I540" s="4" t="s">
        <v>1051</v>
      </c>
      <c r="J540" s="6">
        <v>42106</v>
      </c>
      <c r="K540" s="10" t="s">
        <v>1045</v>
      </c>
      <c r="L540">
        <f>IF(Table1[[#This Row],[Sales stage]]&lt;&gt;"Won",Table1[[#This Row],[Close Date/Expected Close Date]]-Table1[[#This Row],[Reporting Date]],"")</f>
        <v>54</v>
      </c>
      <c r="M540" s="2"/>
    </row>
    <row r="541" spans="1:13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4">
        <v>2250</v>
      </c>
      <c r="G541" s="8">
        <v>0.75</v>
      </c>
      <c r="H541" s="4">
        <f t="shared" si="8"/>
        <v>1687.5</v>
      </c>
      <c r="I541" s="4" t="s">
        <v>1053</v>
      </c>
      <c r="J541" s="6">
        <v>42091</v>
      </c>
      <c r="K541" s="10"/>
      <c r="L541" t="str">
        <f>IF(Table1[[#This Row],[Sales stage]]&lt;&gt;"Won",Table1[[#This Row],[Close Date/Expected Close Date]]-Table1[[#This Row],[Reporting Date]],"")</f>
        <v/>
      </c>
      <c r="M541" s="2"/>
    </row>
    <row r="542" spans="1:13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4">
        <v>3490</v>
      </c>
      <c r="G542" s="8">
        <v>0.75</v>
      </c>
      <c r="H542" s="4">
        <f t="shared" si="8"/>
        <v>2617.5</v>
      </c>
      <c r="I542" s="4" t="s">
        <v>1050</v>
      </c>
      <c r="J542" s="6">
        <v>42184</v>
      </c>
      <c r="K542" s="10" t="s">
        <v>1046</v>
      </c>
      <c r="L542">
        <f>IF(Table1[[#This Row],[Sales stage]]&lt;&gt;"Won",Table1[[#This Row],[Close Date/Expected Close Date]]-Table1[[#This Row],[Reporting Date]],"")</f>
        <v>132</v>
      </c>
      <c r="M542" s="2"/>
    </row>
    <row r="543" spans="1:13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4">
        <v>2410</v>
      </c>
      <c r="G543" s="8">
        <v>0.55000000000000004</v>
      </c>
      <c r="H543" s="4">
        <f t="shared" si="8"/>
        <v>1325.5</v>
      </c>
      <c r="I543" s="4" t="s">
        <v>1053</v>
      </c>
      <c r="J543" s="6">
        <v>42139</v>
      </c>
      <c r="K543" s="10" t="s">
        <v>1043</v>
      </c>
      <c r="L543">
        <f>IF(Table1[[#This Row],[Sales stage]]&lt;&gt;"Won",Table1[[#This Row],[Close Date/Expected Close Date]]-Table1[[#This Row],[Reporting Date]],"")</f>
        <v>87</v>
      </c>
      <c r="M543" s="2"/>
    </row>
    <row r="544" spans="1:13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4">
        <v>770</v>
      </c>
      <c r="G544" s="8">
        <v>0.65</v>
      </c>
      <c r="H544" s="4">
        <f t="shared" si="8"/>
        <v>500.5</v>
      </c>
      <c r="I544" s="4" t="s">
        <v>1050</v>
      </c>
      <c r="J544" s="6">
        <v>42079</v>
      </c>
      <c r="K544" s="10"/>
      <c r="L544" t="str">
        <f>IF(Table1[[#This Row],[Sales stage]]&lt;&gt;"Won",Table1[[#This Row],[Close Date/Expected Close Date]]-Table1[[#This Row],[Reporting Date]],"")</f>
        <v/>
      </c>
      <c r="M544" s="2"/>
    </row>
    <row r="545" spans="1:13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4">
        <v>390</v>
      </c>
      <c r="G545" s="8">
        <v>0.85</v>
      </c>
      <c r="H545" s="4">
        <f t="shared" si="8"/>
        <v>331.5</v>
      </c>
      <c r="I545" s="2" t="s">
        <v>1052</v>
      </c>
      <c r="J545" s="6">
        <v>42111</v>
      </c>
      <c r="K545" s="10" t="s">
        <v>1045</v>
      </c>
      <c r="L545">
        <f>IF(Table1[[#This Row],[Sales stage]]&lt;&gt;"Won",Table1[[#This Row],[Close Date/Expected Close Date]]-Table1[[#This Row],[Reporting Date]],"")</f>
        <v>59</v>
      </c>
      <c r="M545" s="2"/>
    </row>
    <row r="546" spans="1:13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4">
        <v>2500</v>
      </c>
      <c r="G546" s="8">
        <v>0.55000000000000004</v>
      </c>
      <c r="H546" s="4">
        <f t="shared" si="8"/>
        <v>1375</v>
      </c>
      <c r="I546" s="4" t="s">
        <v>1050</v>
      </c>
      <c r="J546" s="6">
        <v>42115</v>
      </c>
      <c r="K546" s="10" t="s">
        <v>1043</v>
      </c>
      <c r="L546">
        <f>IF(Table1[[#This Row],[Sales stage]]&lt;&gt;"Won",Table1[[#This Row],[Close Date/Expected Close Date]]-Table1[[#This Row],[Reporting Date]],"")</f>
        <v>62</v>
      </c>
      <c r="M546" s="2"/>
    </row>
    <row r="547" spans="1:13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4">
        <v>2990</v>
      </c>
      <c r="G547" s="8">
        <v>0.55000000000000004</v>
      </c>
      <c r="H547" s="4">
        <f t="shared" si="8"/>
        <v>1644.5000000000002</v>
      </c>
      <c r="I547" s="4" t="s">
        <v>1051</v>
      </c>
      <c r="J547" s="6">
        <v>42152</v>
      </c>
      <c r="K547" s="10" t="s">
        <v>1044</v>
      </c>
      <c r="L547">
        <f>IF(Table1[[#This Row],[Sales stage]]&lt;&gt;"Won",Table1[[#This Row],[Close Date/Expected Close Date]]-Table1[[#This Row],[Reporting Date]],"")</f>
        <v>99</v>
      </c>
      <c r="M547" s="2"/>
    </row>
    <row r="548" spans="1:13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4">
        <v>990</v>
      </c>
      <c r="G548" s="8">
        <v>0.8</v>
      </c>
      <c r="H548" s="4">
        <f t="shared" si="8"/>
        <v>792</v>
      </c>
      <c r="I548" s="4" t="s">
        <v>1053</v>
      </c>
      <c r="J548" s="6">
        <v>42122</v>
      </c>
      <c r="K548" s="10" t="s">
        <v>1044</v>
      </c>
      <c r="L548">
        <f>IF(Table1[[#This Row],[Sales stage]]&lt;&gt;"Won",Table1[[#This Row],[Close Date/Expected Close Date]]-Table1[[#This Row],[Reporting Date]],"")</f>
        <v>69</v>
      </c>
      <c r="M548" s="2"/>
    </row>
    <row r="549" spans="1:13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4">
        <v>4940</v>
      </c>
      <c r="G549" s="8">
        <v>0.6</v>
      </c>
      <c r="H549" s="4">
        <f t="shared" si="8"/>
        <v>2964</v>
      </c>
      <c r="I549" s="4" t="s">
        <v>1051</v>
      </c>
      <c r="J549" s="6">
        <v>42144</v>
      </c>
      <c r="K549" s="10" t="s">
        <v>1046</v>
      </c>
      <c r="L549">
        <f>IF(Table1[[#This Row],[Sales stage]]&lt;&gt;"Won",Table1[[#This Row],[Close Date/Expected Close Date]]-Table1[[#This Row],[Reporting Date]],"")</f>
        <v>91</v>
      </c>
      <c r="M549" s="2"/>
    </row>
    <row r="550" spans="1:13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4">
        <v>3990</v>
      </c>
      <c r="G550" s="8">
        <v>0.8</v>
      </c>
      <c r="H550" s="4">
        <f t="shared" si="8"/>
        <v>3192</v>
      </c>
      <c r="I550" s="4" t="s">
        <v>1051</v>
      </c>
      <c r="J550" s="6">
        <v>42164</v>
      </c>
      <c r="K550" s="10" t="s">
        <v>1043</v>
      </c>
      <c r="L550">
        <f>IF(Table1[[#This Row],[Sales stage]]&lt;&gt;"Won",Table1[[#This Row],[Close Date/Expected Close Date]]-Table1[[#This Row],[Reporting Date]],"")</f>
        <v>111</v>
      </c>
      <c r="M550" s="2"/>
    </row>
    <row r="551" spans="1:13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4">
        <v>1680</v>
      </c>
      <c r="G551" s="8">
        <v>0.85</v>
      </c>
      <c r="H551" s="4">
        <f t="shared" si="8"/>
        <v>1428</v>
      </c>
      <c r="I551" s="4" t="s">
        <v>1051</v>
      </c>
      <c r="J551" s="6">
        <v>42127</v>
      </c>
      <c r="K551" s="10" t="s">
        <v>1043</v>
      </c>
      <c r="L551">
        <f>IF(Table1[[#This Row],[Sales stage]]&lt;&gt;"Won",Table1[[#This Row],[Close Date/Expected Close Date]]-Table1[[#This Row],[Reporting Date]],"")</f>
        <v>74</v>
      </c>
      <c r="M551" s="2"/>
    </row>
    <row r="552" spans="1:13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4">
        <v>2920</v>
      </c>
      <c r="G552" s="8">
        <v>0.8</v>
      </c>
      <c r="H552" s="4">
        <f t="shared" si="8"/>
        <v>2336</v>
      </c>
      <c r="I552" s="4" t="s">
        <v>1051</v>
      </c>
      <c r="J552" s="6">
        <v>42106</v>
      </c>
      <c r="K552" s="10"/>
      <c r="L552">
        <f>IF(Table1[[#This Row],[Sales stage]]&lt;&gt;"Won",Table1[[#This Row],[Close Date/Expected Close Date]]-Table1[[#This Row],[Reporting Date]],"")</f>
        <v>53</v>
      </c>
      <c r="M552" s="2"/>
    </row>
    <row r="553" spans="1:13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4">
        <v>3670</v>
      </c>
      <c r="G553" s="8">
        <v>0.65</v>
      </c>
      <c r="H553" s="4">
        <f t="shared" si="8"/>
        <v>2385.5</v>
      </c>
      <c r="I553" s="4" t="s">
        <v>1051</v>
      </c>
      <c r="J553" s="6">
        <v>42148</v>
      </c>
      <c r="K553" s="10" t="s">
        <v>1044</v>
      </c>
      <c r="L553">
        <f>IF(Table1[[#This Row],[Sales stage]]&lt;&gt;"Won",Table1[[#This Row],[Close Date/Expected Close Date]]-Table1[[#This Row],[Reporting Date]],"")</f>
        <v>95</v>
      </c>
      <c r="M553" s="2"/>
    </row>
    <row r="554" spans="1:13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4">
        <v>3100</v>
      </c>
      <c r="G554" s="8">
        <v>0.8</v>
      </c>
      <c r="H554" s="4">
        <f t="shared" si="8"/>
        <v>2480</v>
      </c>
      <c r="I554" s="4" t="s">
        <v>1050</v>
      </c>
      <c r="J554" s="6">
        <v>42109</v>
      </c>
      <c r="K554" s="10" t="s">
        <v>1043</v>
      </c>
      <c r="L554">
        <f>IF(Table1[[#This Row],[Sales stage]]&lt;&gt;"Won",Table1[[#This Row],[Close Date/Expected Close Date]]-Table1[[#This Row],[Reporting Date]],"")</f>
        <v>56</v>
      </c>
      <c r="M554" s="2"/>
    </row>
    <row r="555" spans="1:13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4">
        <v>3950</v>
      </c>
      <c r="G555" s="8">
        <v>0.65</v>
      </c>
      <c r="H555" s="4">
        <f t="shared" si="8"/>
        <v>2567.5</v>
      </c>
      <c r="I555" s="4" t="s">
        <v>1050</v>
      </c>
      <c r="J555" s="6">
        <v>42160</v>
      </c>
      <c r="K555" s="10" t="s">
        <v>1044</v>
      </c>
      <c r="L555">
        <f>IF(Table1[[#This Row],[Sales stage]]&lt;&gt;"Won",Table1[[#This Row],[Close Date/Expected Close Date]]-Table1[[#This Row],[Reporting Date]],"")</f>
        <v>107</v>
      </c>
      <c r="M555" s="2"/>
    </row>
    <row r="556" spans="1:13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4">
        <v>2060</v>
      </c>
      <c r="G556" s="8">
        <v>0.7</v>
      </c>
      <c r="H556" s="4">
        <f t="shared" si="8"/>
        <v>1442</v>
      </c>
      <c r="I556" s="4" t="s">
        <v>1050</v>
      </c>
      <c r="J556" s="6">
        <v>42111</v>
      </c>
      <c r="K556" s="10" t="s">
        <v>1044</v>
      </c>
      <c r="L556">
        <f>IF(Table1[[#This Row],[Sales stage]]&lt;&gt;"Won",Table1[[#This Row],[Close Date/Expected Close Date]]-Table1[[#This Row],[Reporting Date]],"")</f>
        <v>58</v>
      </c>
      <c r="M556" s="2"/>
    </row>
    <row r="557" spans="1:13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4">
        <v>4120</v>
      </c>
      <c r="G557" s="8">
        <v>0.55000000000000004</v>
      </c>
      <c r="H557" s="4">
        <f t="shared" si="8"/>
        <v>2266</v>
      </c>
      <c r="I557" s="4" t="s">
        <v>1053</v>
      </c>
      <c r="J557" s="6">
        <v>42112</v>
      </c>
      <c r="K557" s="10"/>
      <c r="L557">
        <f>IF(Table1[[#This Row],[Sales stage]]&lt;&gt;"Won",Table1[[#This Row],[Close Date/Expected Close Date]]-Table1[[#This Row],[Reporting Date]],"")</f>
        <v>58</v>
      </c>
      <c r="M557" s="2"/>
    </row>
    <row r="558" spans="1:13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4">
        <v>240</v>
      </c>
      <c r="G558" s="8">
        <v>0.55000000000000004</v>
      </c>
      <c r="H558" s="4">
        <f t="shared" si="8"/>
        <v>132</v>
      </c>
      <c r="I558" s="2" t="s">
        <v>1052</v>
      </c>
      <c r="J558" s="6">
        <v>42142</v>
      </c>
      <c r="K558" s="10"/>
      <c r="L558">
        <f>IF(Table1[[#This Row],[Sales stage]]&lt;&gt;"Won",Table1[[#This Row],[Close Date/Expected Close Date]]-Table1[[#This Row],[Reporting Date]],"")</f>
        <v>88</v>
      </c>
      <c r="M558" s="2"/>
    </row>
    <row r="559" spans="1:13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4">
        <v>3410</v>
      </c>
      <c r="G559" s="8">
        <v>0.75</v>
      </c>
      <c r="H559" s="4">
        <f t="shared" si="8"/>
        <v>2557.5</v>
      </c>
      <c r="I559" s="4" t="s">
        <v>1050</v>
      </c>
      <c r="J559" s="6">
        <v>42120</v>
      </c>
      <c r="K559" s="10" t="s">
        <v>1043</v>
      </c>
      <c r="L559">
        <f>IF(Table1[[#This Row],[Sales stage]]&lt;&gt;"Won",Table1[[#This Row],[Close Date/Expected Close Date]]-Table1[[#This Row],[Reporting Date]],"")</f>
        <v>66</v>
      </c>
      <c r="M559" s="2"/>
    </row>
    <row r="560" spans="1:13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4">
        <v>4140</v>
      </c>
      <c r="G560" s="8">
        <v>0.85</v>
      </c>
      <c r="H560" s="4">
        <f t="shared" si="8"/>
        <v>3519</v>
      </c>
      <c r="I560" s="4" t="s">
        <v>1053</v>
      </c>
      <c r="J560" s="6">
        <v>42111</v>
      </c>
      <c r="K560" s="10" t="s">
        <v>1043</v>
      </c>
      <c r="L560">
        <f>IF(Table1[[#This Row],[Sales stage]]&lt;&gt;"Won",Table1[[#This Row],[Close Date/Expected Close Date]]-Table1[[#This Row],[Reporting Date]],"")</f>
        <v>57</v>
      </c>
      <c r="M560" s="2"/>
    </row>
    <row r="561" spans="1:13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4">
        <v>4220</v>
      </c>
      <c r="G561" s="8">
        <v>0.55000000000000004</v>
      </c>
      <c r="H561" s="4">
        <f t="shared" si="8"/>
        <v>2321</v>
      </c>
      <c r="I561" s="4" t="s">
        <v>1050</v>
      </c>
      <c r="J561" s="6">
        <v>42157</v>
      </c>
      <c r="K561" s="10" t="s">
        <v>1043</v>
      </c>
      <c r="L561">
        <f>IF(Table1[[#This Row],[Sales stage]]&lt;&gt;"Won",Table1[[#This Row],[Close Date/Expected Close Date]]-Table1[[#This Row],[Reporting Date]],"")</f>
        <v>103</v>
      </c>
      <c r="M561" s="2"/>
    </row>
    <row r="562" spans="1:13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4">
        <v>4370</v>
      </c>
      <c r="G562" s="8">
        <v>0.85</v>
      </c>
      <c r="H562" s="4">
        <f t="shared" si="8"/>
        <v>3714.5</v>
      </c>
      <c r="I562" s="4" t="s">
        <v>1050</v>
      </c>
      <c r="J562" s="6">
        <v>42100</v>
      </c>
      <c r="K562" s="10" t="s">
        <v>1043</v>
      </c>
      <c r="L562">
        <f>IF(Table1[[#This Row],[Sales stage]]&lt;&gt;"Won",Table1[[#This Row],[Close Date/Expected Close Date]]-Table1[[#This Row],[Reporting Date]],"")</f>
        <v>46</v>
      </c>
      <c r="M562" s="2"/>
    </row>
    <row r="563" spans="1:13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4">
        <v>1530</v>
      </c>
      <c r="G563" s="8">
        <v>0.6</v>
      </c>
      <c r="H563" s="4">
        <f t="shared" si="8"/>
        <v>918</v>
      </c>
      <c r="I563" s="4" t="s">
        <v>1051</v>
      </c>
      <c r="J563" s="6">
        <v>42136</v>
      </c>
      <c r="K563" s="10" t="s">
        <v>1043</v>
      </c>
      <c r="L563">
        <f>IF(Table1[[#This Row],[Sales stage]]&lt;&gt;"Won",Table1[[#This Row],[Close Date/Expected Close Date]]-Table1[[#This Row],[Reporting Date]],"")</f>
        <v>82</v>
      </c>
      <c r="M563" s="2"/>
    </row>
    <row r="564" spans="1:13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4">
        <v>970</v>
      </c>
      <c r="G564" s="8">
        <v>0.65</v>
      </c>
      <c r="H564" s="4">
        <f t="shared" si="8"/>
        <v>630.5</v>
      </c>
      <c r="I564" s="4" t="s">
        <v>1051</v>
      </c>
      <c r="J564" s="6">
        <v>42121</v>
      </c>
      <c r="K564" s="10"/>
      <c r="L564">
        <f>IF(Table1[[#This Row],[Sales stage]]&lt;&gt;"Won",Table1[[#This Row],[Close Date/Expected Close Date]]-Table1[[#This Row],[Reporting Date]],"")</f>
        <v>67</v>
      </c>
      <c r="M564" s="2"/>
    </row>
    <row r="565" spans="1:13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4">
        <v>4920</v>
      </c>
      <c r="G565" s="8">
        <v>0.7</v>
      </c>
      <c r="H565" s="4">
        <f t="shared" si="8"/>
        <v>3444</v>
      </c>
      <c r="I565" s="4" t="s">
        <v>1051</v>
      </c>
      <c r="J565" s="6">
        <v>42107</v>
      </c>
      <c r="K565" s="10" t="s">
        <v>1044</v>
      </c>
      <c r="L565">
        <f>IF(Table1[[#This Row],[Sales stage]]&lt;&gt;"Won",Table1[[#This Row],[Close Date/Expected Close Date]]-Table1[[#This Row],[Reporting Date]],"")</f>
        <v>53</v>
      </c>
      <c r="M565" s="2"/>
    </row>
    <row r="566" spans="1:13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4">
        <v>2200</v>
      </c>
      <c r="G566" s="8">
        <v>0.8</v>
      </c>
      <c r="H566" s="4">
        <f t="shared" si="8"/>
        <v>1760</v>
      </c>
      <c r="I566" s="4" t="s">
        <v>1053</v>
      </c>
      <c r="J566" s="6">
        <v>42180</v>
      </c>
      <c r="K566" s="10" t="s">
        <v>1046</v>
      </c>
      <c r="L566">
        <f>IF(Table1[[#This Row],[Sales stage]]&lt;&gt;"Won",Table1[[#This Row],[Close Date/Expected Close Date]]-Table1[[#This Row],[Reporting Date]],"")</f>
        <v>125</v>
      </c>
      <c r="M566" s="2"/>
    </row>
    <row r="567" spans="1:13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4">
        <v>530</v>
      </c>
      <c r="G567" s="8">
        <v>0.85</v>
      </c>
      <c r="H567" s="4">
        <f t="shared" si="8"/>
        <v>450.5</v>
      </c>
      <c r="I567" s="4" t="s">
        <v>1051</v>
      </c>
      <c r="J567" s="6">
        <v>42135</v>
      </c>
      <c r="K567" s="10" t="s">
        <v>1044</v>
      </c>
      <c r="L567">
        <f>IF(Table1[[#This Row],[Sales stage]]&lt;&gt;"Won",Table1[[#This Row],[Close Date/Expected Close Date]]-Table1[[#This Row],[Reporting Date]],"")</f>
        <v>80</v>
      </c>
      <c r="M567" s="2"/>
    </row>
    <row r="568" spans="1:13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4">
        <v>3130</v>
      </c>
      <c r="G568" s="8">
        <v>0.55000000000000004</v>
      </c>
      <c r="H568" s="4">
        <f t="shared" si="8"/>
        <v>1721.5000000000002</v>
      </c>
      <c r="I568" s="4" t="s">
        <v>1051</v>
      </c>
      <c r="J568" s="6">
        <v>42139</v>
      </c>
      <c r="K568" s="10" t="s">
        <v>1043</v>
      </c>
      <c r="L568">
        <f>IF(Table1[[#This Row],[Sales stage]]&lt;&gt;"Won",Table1[[#This Row],[Close Date/Expected Close Date]]-Table1[[#This Row],[Reporting Date]],"")</f>
        <v>84</v>
      </c>
      <c r="M568" s="2"/>
    </row>
    <row r="569" spans="1:13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4">
        <v>1640</v>
      </c>
      <c r="G569" s="8">
        <v>0.7</v>
      </c>
      <c r="H569" s="4">
        <f t="shared" si="8"/>
        <v>1148</v>
      </c>
      <c r="I569" s="4" t="s">
        <v>1053</v>
      </c>
      <c r="J569" s="6">
        <v>42110</v>
      </c>
      <c r="K569" s="10" t="s">
        <v>1043</v>
      </c>
      <c r="L569">
        <f>IF(Table1[[#This Row],[Sales stage]]&lt;&gt;"Won",Table1[[#This Row],[Close Date/Expected Close Date]]-Table1[[#This Row],[Reporting Date]],"")</f>
        <v>55</v>
      </c>
      <c r="M569" s="2"/>
    </row>
    <row r="570" spans="1:13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4">
        <v>4160</v>
      </c>
      <c r="G570" s="8">
        <v>0.85</v>
      </c>
      <c r="H570" s="4">
        <f t="shared" si="8"/>
        <v>3536</v>
      </c>
      <c r="I570" s="4" t="s">
        <v>1050</v>
      </c>
      <c r="J570" s="6">
        <v>42109</v>
      </c>
      <c r="K570" s="10"/>
      <c r="L570">
        <f>IF(Table1[[#This Row],[Sales stage]]&lt;&gt;"Won",Table1[[#This Row],[Close Date/Expected Close Date]]-Table1[[#This Row],[Reporting Date]],"")</f>
        <v>54</v>
      </c>
      <c r="M570" s="2"/>
    </row>
    <row r="571" spans="1:13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4">
        <v>4950</v>
      </c>
      <c r="G571" s="8">
        <v>0.55000000000000004</v>
      </c>
      <c r="H571" s="4">
        <f t="shared" si="8"/>
        <v>2722.5</v>
      </c>
      <c r="I571" s="4" t="s">
        <v>1053</v>
      </c>
      <c r="J571" s="6">
        <v>42072</v>
      </c>
      <c r="K571" s="10"/>
      <c r="L571" t="str">
        <f>IF(Table1[[#This Row],[Sales stage]]&lt;&gt;"Won",Table1[[#This Row],[Close Date/Expected Close Date]]-Table1[[#This Row],[Reporting Date]],"")</f>
        <v/>
      </c>
      <c r="M571" s="2"/>
    </row>
    <row r="572" spans="1:13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4">
        <v>3930</v>
      </c>
      <c r="G572" s="8">
        <v>0.7</v>
      </c>
      <c r="H572" s="4">
        <f t="shared" si="8"/>
        <v>2751</v>
      </c>
      <c r="I572" s="4" t="s">
        <v>1053</v>
      </c>
      <c r="J572" s="6">
        <v>42139</v>
      </c>
      <c r="K572" s="10" t="s">
        <v>1044</v>
      </c>
      <c r="L572">
        <f>IF(Table1[[#This Row],[Sales stage]]&lt;&gt;"Won",Table1[[#This Row],[Close Date/Expected Close Date]]-Table1[[#This Row],[Reporting Date]],"")</f>
        <v>84</v>
      </c>
      <c r="M572" s="2"/>
    </row>
    <row r="573" spans="1:13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4">
        <v>3410</v>
      </c>
      <c r="G573" s="8">
        <v>0.75</v>
      </c>
      <c r="H573" s="4">
        <f t="shared" si="8"/>
        <v>2557.5</v>
      </c>
      <c r="I573" s="4" t="s">
        <v>1051</v>
      </c>
      <c r="J573" s="6">
        <v>42094</v>
      </c>
      <c r="K573" s="10"/>
      <c r="L573" t="str">
        <f>IF(Table1[[#This Row],[Sales stage]]&lt;&gt;"Won",Table1[[#This Row],[Close Date/Expected Close Date]]-Table1[[#This Row],[Reporting Date]],"")</f>
        <v/>
      </c>
      <c r="M573" s="2"/>
    </row>
    <row r="574" spans="1:13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4">
        <v>500</v>
      </c>
      <c r="G574" s="8">
        <v>0.75</v>
      </c>
      <c r="H574" s="4">
        <f t="shared" si="8"/>
        <v>375</v>
      </c>
      <c r="I574" s="4" t="s">
        <v>1053</v>
      </c>
      <c r="J574" s="6">
        <v>42094</v>
      </c>
      <c r="K574" s="10"/>
      <c r="L574" t="str">
        <f>IF(Table1[[#This Row],[Sales stage]]&lt;&gt;"Won",Table1[[#This Row],[Close Date/Expected Close Date]]-Table1[[#This Row],[Reporting Date]],"")</f>
        <v/>
      </c>
      <c r="M574" s="2"/>
    </row>
    <row r="575" spans="1:13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4">
        <v>3460</v>
      </c>
      <c r="G575" s="8">
        <v>0.8</v>
      </c>
      <c r="H575" s="4">
        <f t="shared" si="8"/>
        <v>2768</v>
      </c>
      <c r="I575" s="4" t="s">
        <v>1051</v>
      </c>
      <c r="J575" s="6">
        <v>42166</v>
      </c>
      <c r="K575" s="10" t="s">
        <v>1043</v>
      </c>
      <c r="L575">
        <f>IF(Table1[[#This Row],[Sales stage]]&lt;&gt;"Won",Table1[[#This Row],[Close Date/Expected Close Date]]-Table1[[#This Row],[Reporting Date]],"")</f>
        <v>111</v>
      </c>
      <c r="M575" s="2"/>
    </row>
    <row r="576" spans="1:13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4">
        <v>460</v>
      </c>
      <c r="G576" s="8">
        <v>0.85</v>
      </c>
      <c r="H576" s="4">
        <f t="shared" si="8"/>
        <v>391</v>
      </c>
      <c r="I576" s="2" t="s">
        <v>1052</v>
      </c>
      <c r="J576" s="6">
        <v>42155</v>
      </c>
      <c r="K576" s="10" t="s">
        <v>1043</v>
      </c>
      <c r="L576">
        <f>IF(Table1[[#This Row],[Sales stage]]&lt;&gt;"Won",Table1[[#This Row],[Close Date/Expected Close Date]]-Table1[[#This Row],[Reporting Date]],"")</f>
        <v>100</v>
      </c>
      <c r="M576" s="2"/>
    </row>
    <row r="577" spans="1:13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4">
        <v>3310</v>
      </c>
      <c r="G577" s="8">
        <v>0.85</v>
      </c>
      <c r="H577" s="4">
        <f t="shared" si="8"/>
        <v>2813.5</v>
      </c>
      <c r="I577" s="4" t="s">
        <v>1050</v>
      </c>
      <c r="J577" s="6">
        <v>42175</v>
      </c>
      <c r="K577" s="10" t="s">
        <v>1044</v>
      </c>
      <c r="L577">
        <f>IF(Table1[[#This Row],[Sales stage]]&lt;&gt;"Won",Table1[[#This Row],[Close Date/Expected Close Date]]-Table1[[#This Row],[Reporting Date]],"")</f>
        <v>120</v>
      </c>
      <c r="M577" s="2"/>
    </row>
    <row r="578" spans="1:13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4">
        <v>2000</v>
      </c>
      <c r="G578" s="8">
        <v>0.6</v>
      </c>
      <c r="H578" s="4">
        <f t="shared" si="8"/>
        <v>1200</v>
      </c>
      <c r="I578" s="4" t="s">
        <v>1050</v>
      </c>
      <c r="J578" s="6">
        <v>42075</v>
      </c>
      <c r="K578" s="10"/>
      <c r="L578" t="str">
        <f>IF(Table1[[#This Row],[Sales stage]]&lt;&gt;"Won",Table1[[#This Row],[Close Date/Expected Close Date]]-Table1[[#This Row],[Reporting Date]],"")</f>
        <v/>
      </c>
      <c r="M578" s="2"/>
    </row>
    <row r="579" spans="1:13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4">
        <v>560</v>
      </c>
      <c r="G579" s="8">
        <v>0.65</v>
      </c>
      <c r="H579" s="4">
        <f t="shared" ref="H579:H642" si="9">F579*G579</f>
        <v>364</v>
      </c>
      <c r="I579" s="4" t="s">
        <v>1050</v>
      </c>
      <c r="J579" s="6">
        <v>42140</v>
      </c>
      <c r="K579" s="10" t="s">
        <v>1045</v>
      </c>
      <c r="L579">
        <f>IF(Table1[[#This Row],[Sales stage]]&lt;&gt;"Won",Table1[[#This Row],[Close Date/Expected Close Date]]-Table1[[#This Row],[Reporting Date]],"")</f>
        <v>85</v>
      </c>
      <c r="M579" s="2"/>
    </row>
    <row r="580" spans="1:13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4">
        <v>2290</v>
      </c>
      <c r="G580" s="8">
        <v>0.6</v>
      </c>
      <c r="H580" s="4">
        <f t="shared" si="9"/>
        <v>1374</v>
      </c>
      <c r="I580" s="4" t="s">
        <v>1051</v>
      </c>
      <c r="J580" s="6">
        <v>42168</v>
      </c>
      <c r="K580" s="10" t="s">
        <v>1045</v>
      </c>
      <c r="L580">
        <f>IF(Table1[[#This Row],[Sales stage]]&lt;&gt;"Won",Table1[[#This Row],[Close Date/Expected Close Date]]-Table1[[#This Row],[Reporting Date]],"")</f>
        <v>112</v>
      </c>
      <c r="M580" s="2"/>
    </row>
    <row r="581" spans="1:13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4">
        <v>850</v>
      </c>
      <c r="G581" s="8">
        <v>0.6</v>
      </c>
      <c r="H581" s="4">
        <f t="shared" si="9"/>
        <v>510</v>
      </c>
      <c r="I581" s="4" t="s">
        <v>1051</v>
      </c>
      <c r="J581" s="6">
        <v>42152</v>
      </c>
      <c r="K581" s="10" t="s">
        <v>1044</v>
      </c>
      <c r="L581">
        <f>IF(Table1[[#This Row],[Sales stage]]&lt;&gt;"Won",Table1[[#This Row],[Close Date/Expected Close Date]]-Table1[[#This Row],[Reporting Date]],"")</f>
        <v>96</v>
      </c>
      <c r="M581" s="2"/>
    </row>
    <row r="582" spans="1:13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4">
        <v>3540</v>
      </c>
      <c r="G582" s="8">
        <v>0.75</v>
      </c>
      <c r="H582" s="4">
        <f t="shared" si="9"/>
        <v>2655</v>
      </c>
      <c r="I582" s="4" t="s">
        <v>1053</v>
      </c>
      <c r="J582" s="6">
        <v>42146</v>
      </c>
      <c r="K582" s="10" t="s">
        <v>1044</v>
      </c>
      <c r="L582">
        <f>IF(Table1[[#This Row],[Sales stage]]&lt;&gt;"Won",Table1[[#This Row],[Close Date/Expected Close Date]]-Table1[[#This Row],[Reporting Date]],"")</f>
        <v>90</v>
      </c>
      <c r="M582" s="2"/>
    </row>
    <row r="583" spans="1:13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4">
        <v>2960</v>
      </c>
      <c r="G583" s="8">
        <v>0.75</v>
      </c>
      <c r="H583" s="4">
        <f t="shared" si="9"/>
        <v>2220</v>
      </c>
      <c r="I583" s="4" t="s">
        <v>1050</v>
      </c>
      <c r="J583" s="6">
        <v>42138</v>
      </c>
      <c r="K583" s="10" t="s">
        <v>1044</v>
      </c>
      <c r="L583">
        <f>IF(Table1[[#This Row],[Sales stage]]&lt;&gt;"Won",Table1[[#This Row],[Close Date/Expected Close Date]]-Table1[[#This Row],[Reporting Date]],"")</f>
        <v>82</v>
      </c>
      <c r="M583" s="2"/>
    </row>
    <row r="584" spans="1:13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4">
        <v>1420</v>
      </c>
      <c r="G584" s="8">
        <v>0.75</v>
      </c>
      <c r="H584" s="4">
        <f t="shared" si="9"/>
        <v>1065</v>
      </c>
      <c r="I584" s="4" t="s">
        <v>1053</v>
      </c>
      <c r="J584" s="6">
        <v>42102</v>
      </c>
      <c r="K584" s="10" t="s">
        <v>1043</v>
      </c>
      <c r="L584">
        <f>IF(Table1[[#This Row],[Sales stage]]&lt;&gt;"Won",Table1[[#This Row],[Close Date/Expected Close Date]]-Table1[[#This Row],[Reporting Date]],"")</f>
        <v>46</v>
      </c>
      <c r="M584" s="2"/>
    </row>
    <row r="585" spans="1:13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4">
        <v>3450</v>
      </c>
      <c r="G585" s="8">
        <v>0.65</v>
      </c>
      <c r="H585" s="4">
        <f t="shared" si="9"/>
        <v>2242.5</v>
      </c>
      <c r="I585" s="4" t="s">
        <v>1051</v>
      </c>
      <c r="J585" s="6">
        <v>42148</v>
      </c>
      <c r="K585" s="10" t="s">
        <v>1045</v>
      </c>
      <c r="L585">
        <f>IF(Table1[[#This Row],[Sales stage]]&lt;&gt;"Won",Table1[[#This Row],[Close Date/Expected Close Date]]-Table1[[#This Row],[Reporting Date]],"")</f>
        <v>91</v>
      </c>
      <c r="M585" s="2"/>
    </row>
    <row r="586" spans="1:13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4">
        <v>3530</v>
      </c>
      <c r="G586" s="8">
        <v>0.65</v>
      </c>
      <c r="H586" s="4">
        <f t="shared" si="9"/>
        <v>2294.5</v>
      </c>
      <c r="I586" s="4" t="s">
        <v>1050</v>
      </c>
      <c r="J586" s="6">
        <v>42104</v>
      </c>
      <c r="K586" s="10" t="s">
        <v>1043</v>
      </c>
      <c r="L586">
        <f>IF(Table1[[#This Row],[Sales stage]]&lt;&gt;"Won",Table1[[#This Row],[Close Date/Expected Close Date]]-Table1[[#This Row],[Reporting Date]],"")</f>
        <v>47</v>
      </c>
      <c r="M586" s="2"/>
    </row>
    <row r="587" spans="1:13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4">
        <v>1260</v>
      </c>
      <c r="G587" s="8">
        <v>0.85</v>
      </c>
      <c r="H587" s="4">
        <f t="shared" si="9"/>
        <v>1071</v>
      </c>
      <c r="I587" s="4" t="s">
        <v>1051</v>
      </c>
      <c r="J587" s="6">
        <v>42169</v>
      </c>
      <c r="K587" s="10" t="s">
        <v>1045</v>
      </c>
      <c r="L587">
        <f>IF(Table1[[#This Row],[Sales stage]]&lt;&gt;"Won",Table1[[#This Row],[Close Date/Expected Close Date]]-Table1[[#This Row],[Reporting Date]],"")</f>
        <v>112</v>
      </c>
      <c r="M587" s="2"/>
    </row>
    <row r="588" spans="1:13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4">
        <v>4980</v>
      </c>
      <c r="G588" s="8">
        <v>0.55000000000000004</v>
      </c>
      <c r="H588" s="4">
        <f t="shared" si="9"/>
        <v>2739</v>
      </c>
      <c r="I588" s="4" t="s">
        <v>1053</v>
      </c>
      <c r="J588" s="6">
        <v>42173</v>
      </c>
      <c r="K588" s="10" t="s">
        <v>1046</v>
      </c>
      <c r="L588">
        <f>IF(Table1[[#This Row],[Sales stage]]&lt;&gt;"Won",Table1[[#This Row],[Close Date/Expected Close Date]]-Table1[[#This Row],[Reporting Date]],"")</f>
        <v>116</v>
      </c>
      <c r="M588" s="2"/>
    </row>
    <row r="589" spans="1:13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4">
        <v>3440</v>
      </c>
      <c r="G589" s="8">
        <v>0.8</v>
      </c>
      <c r="H589" s="4">
        <f t="shared" si="9"/>
        <v>2752</v>
      </c>
      <c r="I589" s="4" t="s">
        <v>1053</v>
      </c>
      <c r="J589" s="6">
        <v>42122</v>
      </c>
      <c r="K589" s="10"/>
      <c r="L589">
        <f>IF(Table1[[#This Row],[Sales stage]]&lt;&gt;"Won",Table1[[#This Row],[Close Date/Expected Close Date]]-Table1[[#This Row],[Reporting Date]],"")</f>
        <v>65</v>
      </c>
      <c r="M589" s="2"/>
    </row>
    <row r="590" spans="1:13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4">
        <v>2350</v>
      </c>
      <c r="G590" s="8">
        <v>0.8</v>
      </c>
      <c r="H590" s="4">
        <f t="shared" si="9"/>
        <v>1880</v>
      </c>
      <c r="I590" s="4" t="s">
        <v>1051</v>
      </c>
      <c r="J590" s="6">
        <v>42180</v>
      </c>
      <c r="K590" s="10" t="s">
        <v>1046</v>
      </c>
      <c r="L590">
        <f>IF(Table1[[#This Row],[Sales stage]]&lt;&gt;"Won",Table1[[#This Row],[Close Date/Expected Close Date]]-Table1[[#This Row],[Reporting Date]],"")</f>
        <v>123</v>
      </c>
      <c r="M590" s="2"/>
    </row>
    <row r="591" spans="1:13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4">
        <v>890</v>
      </c>
      <c r="G591" s="8">
        <v>0.85</v>
      </c>
      <c r="H591" s="4">
        <f t="shared" si="9"/>
        <v>756.5</v>
      </c>
      <c r="I591" s="4" t="s">
        <v>1051</v>
      </c>
      <c r="J591" s="6">
        <v>42165</v>
      </c>
      <c r="K591" s="10" t="s">
        <v>1044</v>
      </c>
      <c r="L591">
        <f>IF(Table1[[#This Row],[Sales stage]]&lt;&gt;"Won",Table1[[#This Row],[Close Date/Expected Close Date]]-Table1[[#This Row],[Reporting Date]],"")</f>
        <v>108</v>
      </c>
      <c r="M591" s="2"/>
    </row>
    <row r="592" spans="1:13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4">
        <v>3460</v>
      </c>
      <c r="G592" s="8">
        <v>0.6</v>
      </c>
      <c r="H592" s="4">
        <f t="shared" si="9"/>
        <v>2076</v>
      </c>
      <c r="I592" s="4" t="s">
        <v>1050</v>
      </c>
      <c r="J592" s="6">
        <v>42161</v>
      </c>
      <c r="K592" s="10" t="s">
        <v>1046</v>
      </c>
      <c r="L592">
        <f>IF(Table1[[#This Row],[Sales stage]]&lt;&gt;"Won",Table1[[#This Row],[Close Date/Expected Close Date]]-Table1[[#This Row],[Reporting Date]],"")</f>
        <v>104</v>
      </c>
      <c r="M592" s="2"/>
    </row>
    <row r="593" spans="1:13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4">
        <v>2600</v>
      </c>
      <c r="G593" s="8">
        <v>0.7</v>
      </c>
      <c r="H593" s="4">
        <f t="shared" si="9"/>
        <v>1819.9999999999998</v>
      </c>
      <c r="I593" s="4" t="s">
        <v>1051</v>
      </c>
      <c r="J593" s="6">
        <v>42175</v>
      </c>
      <c r="K593" s="10" t="s">
        <v>1045</v>
      </c>
      <c r="L593">
        <f>IF(Table1[[#This Row],[Sales stage]]&lt;&gt;"Won",Table1[[#This Row],[Close Date/Expected Close Date]]-Table1[[#This Row],[Reporting Date]],"")</f>
        <v>117</v>
      </c>
      <c r="M593" s="2"/>
    </row>
    <row r="594" spans="1:13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4">
        <v>3800</v>
      </c>
      <c r="G594" s="8">
        <v>0.7</v>
      </c>
      <c r="H594" s="4">
        <f t="shared" si="9"/>
        <v>2660</v>
      </c>
      <c r="I594" s="4" t="s">
        <v>1051</v>
      </c>
      <c r="J594" s="6">
        <v>42123</v>
      </c>
      <c r="K594" s="10" t="s">
        <v>1044</v>
      </c>
      <c r="L594">
        <f>IF(Table1[[#This Row],[Sales stage]]&lt;&gt;"Won",Table1[[#This Row],[Close Date/Expected Close Date]]-Table1[[#This Row],[Reporting Date]],"")</f>
        <v>65</v>
      </c>
      <c r="M594" s="2"/>
    </row>
    <row r="595" spans="1:13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4">
        <v>4700</v>
      </c>
      <c r="G595" s="8">
        <v>0.85</v>
      </c>
      <c r="H595" s="4">
        <f t="shared" si="9"/>
        <v>3995</v>
      </c>
      <c r="I595" s="4" t="s">
        <v>1053</v>
      </c>
      <c r="J595" s="6">
        <v>42109</v>
      </c>
      <c r="K595" s="10" t="s">
        <v>1044</v>
      </c>
      <c r="L595">
        <f>IF(Table1[[#This Row],[Sales stage]]&lt;&gt;"Won",Table1[[#This Row],[Close Date/Expected Close Date]]-Table1[[#This Row],[Reporting Date]],"")</f>
        <v>51</v>
      </c>
      <c r="M595" s="2"/>
    </row>
    <row r="596" spans="1:13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4">
        <v>1100</v>
      </c>
      <c r="G596" s="8">
        <v>0.8</v>
      </c>
      <c r="H596" s="4">
        <f t="shared" si="9"/>
        <v>880</v>
      </c>
      <c r="I596" s="4" t="s">
        <v>1053</v>
      </c>
      <c r="J596" s="6">
        <v>42148</v>
      </c>
      <c r="K596" s="10" t="s">
        <v>1044</v>
      </c>
      <c r="L596">
        <f>IF(Table1[[#This Row],[Sales stage]]&lt;&gt;"Won",Table1[[#This Row],[Close Date/Expected Close Date]]-Table1[[#This Row],[Reporting Date]],"")</f>
        <v>90</v>
      </c>
      <c r="M596" s="2"/>
    </row>
    <row r="597" spans="1:13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4">
        <v>2480</v>
      </c>
      <c r="G597" s="8">
        <v>0.7</v>
      </c>
      <c r="H597" s="4">
        <f t="shared" si="9"/>
        <v>1736</v>
      </c>
      <c r="I597" s="4" t="s">
        <v>1053</v>
      </c>
      <c r="J597" s="6">
        <v>42097</v>
      </c>
      <c r="K597" s="10" t="s">
        <v>1043</v>
      </c>
      <c r="L597">
        <f>IF(Table1[[#This Row],[Sales stage]]&lt;&gt;"Won",Table1[[#This Row],[Close Date/Expected Close Date]]-Table1[[#This Row],[Reporting Date]],"")</f>
        <v>39</v>
      </c>
      <c r="M597" s="2"/>
    </row>
    <row r="598" spans="1:13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4">
        <v>1090</v>
      </c>
      <c r="G598" s="8">
        <v>0.8</v>
      </c>
      <c r="H598" s="4">
        <f t="shared" si="9"/>
        <v>872</v>
      </c>
      <c r="I598" s="4" t="s">
        <v>1051</v>
      </c>
      <c r="J598" s="6">
        <v>42132</v>
      </c>
      <c r="K598" s="10" t="s">
        <v>1045</v>
      </c>
      <c r="L598">
        <f>IF(Table1[[#This Row],[Sales stage]]&lt;&gt;"Won",Table1[[#This Row],[Close Date/Expected Close Date]]-Table1[[#This Row],[Reporting Date]],"")</f>
        <v>74</v>
      </c>
      <c r="M598" s="2"/>
    </row>
    <row r="599" spans="1:13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4">
        <v>4550</v>
      </c>
      <c r="G599" s="8">
        <v>0.85</v>
      </c>
      <c r="H599" s="4">
        <f t="shared" si="9"/>
        <v>3867.5</v>
      </c>
      <c r="I599" s="4" t="s">
        <v>1051</v>
      </c>
      <c r="J599" s="6">
        <v>42117</v>
      </c>
      <c r="K599" s="10" t="s">
        <v>1046</v>
      </c>
      <c r="L599">
        <f>IF(Table1[[#This Row],[Sales stage]]&lt;&gt;"Won",Table1[[#This Row],[Close Date/Expected Close Date]]-Table1[[#This Row],[Reporting Date]],"")</f>
        <v>59</v>
      </c>
      <c r="M599" s="2"/>
    </row>
    <row r="600" spans="1:13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4">
        <v>4530</v>
      </c>
      <c r="G600" s="8">
        <v>0.55000000000000004</v>
      </c>
      <c r="H600" s="4">
        <f t="shared" si="9"/>
        <v>2491.5</v>
      </c>
      <c r="I600" s="4" t="s">
        <v>1051</v>
      </c>
      <c r="J600" s="6">
        <v>42110</v>
      </c>
      <c r="K600" s="10" t="s">
        <v>1046</v>
      </c>
      <c r="L600">
        <f>IF(Table1[[#This Row],[Sales stage]]&lt;&gt;"Won",Table1[[#This Row],[Close Date/Expected Close Date]]-Table1[[#This Row],[Reporting Date]],"")</f>
        <v>52</v>
      </c>
      <c r="M600" s="2"/>
    </row>
    <row r="601" spans="1:13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4">
        <v>4550</v>
      </c>
      <c r="G601" s="8">
        <v>0.8</v>
      </c>
      <c r="H601" s="4">
        <f t="shared" si="9"/>
        <v>3640</v>
      </c>
      <c r="I601" s="4" t="s">
        <v>1051</v>
      </c>
      <c r="J601" s="6">
        <v>42166</v>
      </c>
      <c r="K601" s="10" t="s">
        <v>1044</v>
      </c>
      <c r="L601">
        <f>IF(Table1[[#This Row],[Sales stage]]&lt;&gt;"Won",Table1[[#This Row],[Close Date/Expected Close Date]]-Table1[[#This Row],[Reporting Date]],"")</f>
        <v>108</v>
      </c>
      <c r="M601" s="2"/>
    </row>
    <row r="602" spans="1:13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4">
        <v>3470</v>
      </c>
      <c r="G602" s="8">
        <v>0.55000000000000004</v>
      </c>
      <c r="H602" s="4">
        <f t="shared" si="9"/>
        <v>1908.5000000000002</v>
      </c>
      <c r="I602" s="4" t="s">
        <v>1053</v>
      </c>
      <c r="J602" s="6">
        <v>42146</v>
      </c>
      <c r="K602" s="10" t="s">
        <v>1046</v>
      </c>
      <c r="L602">
        <f>IF(Table1[[#This Row],[Sales stage]]&lt;&gt;"Won",Table1[[#This Row],[Close Date/Expected Close Date]]-Table1[[#This Row],[Reporting Date]],"")</f>
        <v>87</v>
      </c>
      <c r="M602" s="2"/>
    </row>
    <row r="603" spans="1:13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4">
        <v>4870</v>
      </c>
      <c r="G603" s="8">
        <v>0.6</v>
      </c>
      <c r="H603" s="4">
        <f t="shared" si="9"/>
        <v>2922</v>
      </c>
      <c r="I603" s="4" t="s">
        <v>1050</v>
      </c>
      <c r="J603" s="6">
        <v>42141</v>
      </c>
      <c r="K603" s="10"/>
      <c r="L603">
        <f>IF(Table1[[#This Row],[Sales stage]]&lt;&gt;"Won",Table1[[#This Row],[Close Date/Expected Close Date]]-Table1[[#This Row],[Reporting Date]],"")</f>
        <v>82</v>
      </c>
      <c r="M603" s="2"/>
    </row>
    <row r="604" spans="1:13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4">
        <v>3160</v>
      </c>
      <c r="G604" s="8">
        <v>0.85</v>
      </c>
      <c r="H604" s="4">
        <f t="shared" si="9"/>
        <v>2686</v>
      </c>
      <c r="I604" s="4" t="s">
        <v>1051</v>
      </c>
      <c r="J604" s="6">
        <v>42112</v>
      </c>
      <c r="K604" s="10" t="s">
        <v>1044</v>
      </c>
      <c r="L604">
        <f>IF(Table1[[#This Row],[Sales stage]]&lt;&gt;"Won",Table1[[#This Row],[Close Date/Expected Close Date]]-Table1[[#This Row],[Reporting Date]],"")</f>
        <v>53</v>
      </c>
      <c r="M604" s="2"/>
    </row>
    <row r="605" spans="1:13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4">
        <v>4890</v>
      </c>
      <c r="G605" s="8">
        <v>0.7</v>
      </c>
      <c r="H605" s="4">
        <f t="shared" si="9"/>
        <v>3423</v>
      </c>
      <c r="I605" s="4" t="s">
        <v>1051</v>
      </c>
      <c r="J605" s="6">
        <v>42117</v>
      </c>
      <c r="K605" s="10" t="s">
        <v>1046</v>
      </c>
      <c r="L605">
        <f>IF(Table1[[#This Row],[Sales stage]]&lt;&gt;"Won",Table1[[#This Row],[Close Date/Expected Close Date]]-Table1[[#This Row],[Reporting Date]],"")</f>
        <v>58</v>
      </c>
      <c r="M605" s="2"/>
    </row>
    <row r="606" spans="1:13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4">
        <v>3110</v>
      </c>
      <c r="G606" s="8">
        <v>0.85</v>
      </c>
      <c r="H606" s="4">
        <f t="shared" si="9"/>
        <v>2643.5</v>
      </c>
      <c r="I606" s="4" t="s">
        <v>1050</v>
      </c>
      <c r="J606" s="6">
        <v>42109</v>
      </c>
      <c r="K606" s="10" t="s">
        <v>1045</v>
      </c>
      <c r="L606">
        <f>IF(Table1[[#This Row],[Sales stage]]&lt;&gt;"Won",Table1[[#This Row],[Close Date/Expected Close Date]]-Table1[[#This Row],[Reporting Date]],"")</f>
        <v>50</v>
      </c>
      <c r="M606" s="2"/>
    </row>
    <row r="607" spans="1:13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4">
        <v>610</v>
      </c>
      <c r="G607" s="8">
        <v>0.75</v>
      </c>
      <c r="H607" s="4">
        <f t="shared" si="9"/>
        <v>457.5</v>
      </c>
      <c r="I607" s="4" t="s">
        <v>1051</v>
      </c>
      <c r="J607" s="6">
        <v>42102</v>
      </c>
      <c r="K607" s="10" t="s">
        <v>1044</v>
      </c>
      <c r="L607">
        <f>IF(Table1[[#This Row],[Sales stage]]&lt;&gt;"Won",Table1[[#This Row],[Close Date/Expected Close Date]]-Table1[[#This Row],[Reporting Date]],"")</f>
        <v>43</v>
      </c>
      <c r="M607" s="2"/>
    </row>
    <row r="608" spans="1:13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4">
        <v>4990</v>
      </c>
      <c r="G608" s="8">
        <v>0.7</v>
      </c>
      <c r="H608" s="4">
        <f t="shared" si="9"/>
        <v>3493</v>
      </c>
      <c r="I608" s="4" t="s">
        <v>1050</v>
      </c>
      <c r="J608" s="6">
        <v>42152</v>
      </c>
      <c r="K608" s="10" t="s">
        <v>1046</v>
      </c>
      <c r="L608">
        <f>IF(Table1[[#This Row],[Sales stage]]&lt;&gt;"Won",Table1[[#This Row],[Close Date/Expected Close Date]]-Table1[[#This Row],[Reporting Date]],"")</f>
        <v>93</v>
      </c>
      <c r="M608" s="2"/>
    </row>
    <row r="609" spans="1:13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4">
        <v>4950</v>
      </c>
      <c r="G609" s="8">
        <v>0.6</v>
      </c>
      <c r="H609" s="4">
        <f t="shared" si="9"/>
        <v>2970</v>
      </c>
      <c r="I609" s="4" t="s">
        <v>1051</v>
      </c>
      <c r="J609" s="6">
        <v>42141</v>
      </c>
      <c r="K609" s="10" t="s">
        <v>1044</v>
      </c>
      <c r="L609">
        <f>IF(Table1[[#This Row],[Sales stage]]&lt;&gt;"Won",Table1[[#This Row],[Close Date/Expected Close Date]]-Table1[[#This Row],[Reporting Date]],"")</f>
        <v>82</v>
      </c>
      <c r="M609" s="2"/>
    </row>
    <row r="610" spans="1:13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4">
        <v>1580</v>
      </c>
      <c r="G610" s="8">
        <v>0.65</v>
      </c>
      <c r="H610" s="4">
        <f t="shared" si="9"/>
        <v>1027</v>
      </c>
      <c r="I610" s="4" t="s">
        <v>1051</v>
      </c>
      <c r="J610" s="6">
        <v>42124</v>
      </c>
      <c r="K610" s="10" t="s">
        <v>1044</v>
      </c>
      <c r="L610">
        <f>IF(Table1[[#This Row],[Sales stage]]&lt;&gt;"Won",Table1[[#This Row],[Close Date/Expected Close Date]]-Table1[[#This Row],[Reporting Date]],"")</f>
        <v>65</v>
      </c>
      <c r="M610" s="2"/>
    </row>
    <row r="611" spans="1:13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4">
        <v>2670</v>
      </c>
      <c r="G611" s="8">
        <v>0.55000000000000004</v>
      </c>
      <c r="H611" s="4">
        <f t="shared" si="9"/>
        <v>1468.5000000000002</v>
      </c>
      <c r="I611" s="4" t="s">
        <v>1051</v>
      </c>
      <c r="J611" s="6">
        <v>42115</v>
      </c>
      <c r="K611" s="10" t="s">
        <v>1043</v>
      </c>
      <c r="L611">
        <f>IF(Table1[[#This Row],[Sales stage]]&lt;&gt;"Won",Table1[[#This Row],[Close Date/Expected Close Date]]-Table1[[#This Row],[Reporting Date]],"")</f>
        <v>56</v>
      </c>
      <c r="M611" s="2"/>
    </row>
    <row r="612" spans="1:13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4">
        <v>4700</v>
      </c>
      <c r="G612" s="8">
        <v>0.85</v>
      </c>
      <c r="H612" s="4">
        <f t="shared" si="9"/>
        <v>3995</v>
      </c>
      <c r="I612" s="4" t="s">
        <v>1053</v>
      </c>
      <c r="J612" s="6">
        <v>42115</v>
      </c>
      <c r="K612" s="10" t="s">
        <v>1046</v>
      </c>
      <c r="L612">
        <f>IF(Table1[[#This Row],[Sales stage]]&lt;&gt;"Won",Table1[[#This Row],[Close Date/Expected Close Date]]-Table1[[#This Row],[Reporting Date]],"")</f>
        <v>56</v>
      </c>
      <c r="M612" s="2"/>
    </row>
    <row r="613" spans="1:13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4">
        <v>1120</v>
      </c>
      <c r="G613" s="8">
        <v>0.6</v>
      </c>
      <c r="H613" s="4">
        <f t="shared" si="9"/>
        <v>672</v>
      </c>
      <c r="I613" s="4" t="s">
        <v>1052</v>
      </c>
      <c r="J613" s="6">
        <v>42094</v>
      </c>
      <c r="K613" s="10"/>
      <c r="L613" t="str">
        <f>IF(Table1[[#This Row],[Sales stage]]&lt;&gt;"Won",Table1[[#This Row],[Close Date/Expected Close Date]]-Table1[[#This Row],[Reporting Date]],"")</f>
        <v/>
      </c>
      <c r="M613" s="2"/>
    </row>
    <row r="614" spans="1:13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4">
        <v>4490</v>
      </c>
      <c r="G614" s="8">
        <v>0.55000000000000004</v>
      </c>
      <c r="H614" s="4">
        <f t="shared" si="9"/>
        <v>2469.5</v>
      </c>
      <c r="I614" s="4" t="s">
        <v>1053</v>
      </c>
      <c r="J614" s="6">
        <v>42135</v>
      </c>
      <c r="K614" s="10" t="s">
        <v>1046</v>
      </c>
      <c r="L614">
        <f>IF(Table1[[#This Row],[Sales stage]]&lt;&gt;"Won",Table1[[#This Row],[Close Date/Expected Close Date]]-Table1[[#This Row],[Reporting Date]],"")</f>
        <v>75</v>
      </c>
      <c r="M614" s="2"/>
    </row>
    <row r="615" spans="1:13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4">
        <v>4650</v>
      </c>
      <c r="G615" s="8">
        <v>0.65</v>
      </c>
      <c r="H615" s="4">
        <f t="shared" si="9"/>
        <v>3022.5</v>
      </c>
      <c r="I615" s="4" t="s">
        <v>1051</v>
      </c>
      <c r="J615" s="6">
        <v>42123</v>
      </c>
      <c r="K615" s="10" t="s">
        <v>1044</v>
      </c>
      <c r="L615">
        <f>IF(Table1[[#This Row],[Sales stage]]&lt;&gt;"Won",Table1[[#This Row],[Close Date/Expected Close Date]]-Table1[[#This Row],[Reporting Date]],"")</f>
        <v>63</v>
      </c>
      <c r="M615" s="2"/>
    </row>
    <row r="616" spans="1:13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4">
        <v>2080</v>
      </c>
      <c r="G616" s="8">
        <v>0.6</v>
      </c>
      <c r="H616" s="4">
        <f t="shared" si="9"/>
        <v>1248</v>
      </c>
      <c r="I616" s="4" t="s">
        <v>1053</v>
      </c>
      <c r="J616" s="6">
        <v>42124</v>
      </c>
      <c r="K616" s="10" t="s">
        <v>1044</v>
      </c>
      <c r="L616">
        <f>IF(Table1[[#This Row],[Sales stage]]&lt;&gt;"Won",Table1[[#This Row],[Close Date/Expected Close Date]]-Table1[[#This Row],[Reporting Date]],"")</f>
        <v>64</v>
      </c>
      <c r="M616" s="2"/>
    </row>
    <row r="617" spans="1:13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4">
        <v>4600</v>
      </c>
      <c r="G617" s="8">
        <v>0.65</v>
      </c>
      <c r="H617" s="4">
        <f t="shared" si="9"/>
        <v>2990</v>
      </c>
      <c r="I617" s="4" t="s">
        <v>1051</v>
      </c>
      <c r="J617" s="6">
        <v>42167</v>
      </c>
      <c r="K617" s="10" t="s">
        <v>1046</v>
      </c>
      <c r="L617">
        <f>IF(Table1[[#This Row],[Sales stage]]&lt;&gt;"Won",Table1[[#This Row],[Close Date/Expected Close Date]]-Table1[[#This Row],[Reporting Date]],"")</f>
        <v>107</v>
      </c>
      <c r="M617" s="2"/>
    </row>
    <row r="618" spans="1:13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4">
        <v>2460</v>
      </c>
      <c r="G618" s="8">
        <v>0.8</v>
      </c>
      <c r="H618" s="4">
        <f t="shared" si="9"/>
        <v>1968</v>
      </c>
      <c r="I618" s="4" t="s">
        <v>1050</v>
      </c>
      <c r="J618" s="6">
        <v>42155</v>
      </c>
      <c r="K618" s="10"/>
      <c r="L618">
        <f>IF(Table1[[#This Row],[Sales stage]]&lt;&gt;"Won",Table1[[#This Row],[Close Date/Expected Close Date]]-Table1[[#This Row],[Reporting Date]],"")</f>
        <v>95</v>
      </c>
      <c r="M618" s="2"/>
    </row>
    <row r="619" spans="1:13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4">
        <v>2610</v>
      </c>
      <c r="G619" s="8">
        <v>0.7</v>
      </c>
      <c r="H619" s="4">
        <f t="shared" si="9"/>
        <v>1826.9999999999998</v>
      </c>
      <c r="I619" s="4" t="s">
        <v>1051</v>
      </c>
      <c r="J619" s="6">
        <v>42111</v>
      </c>
      <c r="K619" s="10" t="s">
        <v>1045</v>
      </c>
      <c r="L619">
        <f>IF(Table1[[#This Row],[Sales stage]]&lt;&gt;"Won",Table1[[#This Row],[Close Date/Expected Close Date]]-Table1[[#This Row],[Reporting Date]],"")</f>
        <v>51</v>
      </c>
      <c r="M619" s="2"/>
    </row>
    <row r="620" spans="1:13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4">
        <v>3820</v>
      </c>
      <c r="G620" s="8">
        <v>0.6</v>
      </c>
      <c r="H620" s="4">
        <f t="shared" si="9"/>
        <v>2292</v>
      </c>
      <c r="I620" s="4" t="s">
        <v>1053</v>
      </c>
      <c r="J620" s="6">
        <v>42182</v>
      </c>
      <c r="K620" s="10" t="s">
        <v>1046</v>
      </c>
      <c r="L620">
        <f>IF(Table1[[#This Row],[Sales stage]]&lt;&gt;"Won",Table1[[#This Row],[Close Date/Expected Close Date]]-Table1[[#This Row],[Reporting Date]],"")</f>
        <v>121</v>
      </c>
      <c r="M620" s="2"/>
    </row>
    <row r="621" spans="1:13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4">
        <v>3020</v>
      </c>
      <c r="G621" s="8">
        <v>0.75</v>
      </c>
      <c r="H621" s="4">
        <f t="shared" si="9"/>
        <v>2265</v>
      </c>
      <c r="I621" s="4" t="s">
        <v>1051</v>
      </c>
      <c r="J621" s="6">
        <v>42116</v>
      </c>
      <c r="K621" s="10" t="s">
        <v>1043</v>
      </c>
      <c r="L621">
        <f>IF(Table1[[#This Row],[Sales stage]]&lt;&gt;"Won",Table1[[#This Row],[Close Date/Expected Close Date]]-Table1[[#This Row],[Reporting Date]],"")</f>
        <v>55</v>
      </c>
      <c r="M621" s="2"/>
    </row>
    <row r="622" spans="1:13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4">
        <v>250</v>
      </c>
      <c r="G622" s="8">
        <v>0.6</v>
      </c>
      <c r="H622" s="4">
        <f t="shared" si="9"/>
        <v>150</v>
      </c>
      <c r="I622" s="2" t="s">
        <v>1052</v>
      </c>
      <c r="J622" s="6">
        <v>42127</v>
      </c>
      <c r="K622" s="10" t="s">
        <v>1043</v>
      </c>
      <c r="L622">
        <f>IF(Table1[[#This Row],[Sales stage]]&lt;&gt;"Won",Table1[[#This Row],[Close Date/Expected Close Date]]-Table1[[#This Row],[Reporting Date]],"")</f>
        <v>66</v>
      </c>
      <c r="M622" s="2"/>
    </row>
    <row r="623" spans="1:13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4">
        <v>440</v>
      </c>
      <c r="G623" s="8">
        <v>0.7</v>
      </c>
      <c r="H623" s="4">
        <f t="shared" si="9"/>
        <v>308</v>
      </c>
      <c r="I623" s="2" t="s">
        <v>1052</v>
      </c>
      <c r="J623" s="6">
        <v>42130</v>
      </c>
      <c r="K623" s="10" t="s">
        <v>1043</v>
      </c>
      <c r="L623">
        <f>IF(Table1[[#This Row],[Sales stage]]&lt;&gt;"Won",Table1[[#This Row],[Close Date/Expected Close Date]]-Table1[[#This Row],[Reporting Date]],"")</f>
        <v>69</v>
      </c>
      <c r="M623" s="2"/>
    </row>
    <row r="624" spans="1:13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4">
        <v>3660</v>
      </c>
      <c r="G624" s="8">
        <v>0.75</v>
      </c>
      <c r="H624" s="4">
        <f t="shared" si="9"/>
        <v>2745</v>
      </c>
      <c r="I624" s="4" t="s">
        <v>1051</v>
      </c>
      <c r="J624" s="6">
        <v>42170</v>
      </c>
      <c r="K624" s="10" t="s">
        <v>1045</v>
      </c>
      <c r="L624">
        <f>IF(Table1[[#This Row],[Sales stage]]&lt;&gt;"Won",Table1[[#This Row],[Close Date/Expected Close Date]]-Table1[[#This Row],[Reporting Date]],"")</f>
        <v>109</v>
      </c>
      <c r="M624" s="2"/>
    </row>
    <row r="625" spans="1:13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4">
        <v>3080</v>
      </c>
      <c r="G625" s="8">
        <v>0.7</v>
      </c>
      <c r="H625" s="4">
        <f t="shared" si="9"/>
        <v>2156</v>
      </c>
      <c r="I625" s="4" t="s">
        <v>1051</v>
      </c>
      <c r="J625" s="6">
        <v>42141</v>
      </c>
      <c r="K625" s="10"/>
      <c r="L625">
        <f>IF(Table1[[#This Row],[Sales stage]]&lt;&gt;"Won",Table1[[#This Row],[Close Date/Expected Close Date]]-Table1[[#This Row],[Reporting Date]],"")</f>
        <v>80</v>
      </c>
      <c r="M625" s="2"/>
    </row>
    <row r="626" spans="1:13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4">
        <v>1620</v>
      </c>
      <c r="G626" s="8">
        <v>0.85</v>
      </c>
      <c r="H626" s="4">
        <f t="shared" si="9"/>
        <v>1377</v>
      </c>
      <c r="I626" s="4" t="s">
        <v>1053</v>
      </c>
      <c r="J626" s="6">
        <v>42177</v>
      </c>
      <c r="K626" s="10"/>
      <c r="L626">
        <f>IF(Table1[[#This Row],[Sales stage]]&lt;&gt;"Won",Table1[[#This Row],[Close Date/Expected Close Date]]-Table1[[#This Row],[Reporting Date]],"")</f>
        <v>116</v>
      </c>
      <c r="M626" s="2"/>
    </row>
    <row r="627" spans="1:13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4">
        <v>1860</v>
      </c>
      <c r="G627" s="8">
        <v>0.6</v>
      </c>
      <c r="H627" s="4">
        <f t="shared" si="9"/>
        <v>1116</v>
      </c>
      <c r="I627" s="4" t="s">
        <v>1053</v>
      </c>
      <c r="J627" s="6">
        <v>42113</v>
      </c>
      <c r="K627" s="10" t="s">
        <v>1043</v>
      </c>
      <c r="L627">
        <f>IF(Table1[[#This Row],[Sales stage]]&lt;&gt;"Won",Table1[[#This Row],[Close Date/Expected Close Date]]-Table1[[#This Row],[Reporting Date]],"")</f>
        <v>52</v>
      </c>
      <c r="M627" s="2"/>
    </row>
    <row r="628" spans="1:13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4">
        <v>4290</v>
      </c>
      <c r="G628" s="8">
        <v>0.75</v>
      </c>
      <c r="H628" s="4">
        <f t="shared" si="9"/>
        <v>3217.5</v>
      </c>
      <c r="I628" s="4" t="s">
        <v>1053</v>
      </c>
      <c r="J628" s="6">
        <v>42128</v>
      </c>
      <c r="K628" s="10" t="s">
        <v>1043</v>
      </c>
      <c r="L628">
        <f>IF(Table1[[#This Row],[Sales stage]]&lt;&gt;"Won",Table1[[#This Row],[Close Date/Expected Close Date]]-Table1[[#This Row],[Reporting Date]],"")</f>
        <v>66</v>
      </c>
      <c r="M628" s="2"/>
    </row>
    <row r="629" spans="1:13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4">
        <v>220</v>
      </c>
      <c r="G629" s="8">
        <v>0.65</v>
      </c>
      <c r="H629" s="4">
        <f t="shared" si="9"/>
        <v>143</v>
      </c>
      <c r="I629" s="4" t="s">
        <v>1050</v>
      </c>
      <c r="J629" s="6">
        <v>42114</v>
      </c>
      <c r="K629" s="10" t="s">
        <v>1044</v>
      </c>
      <c r="L629">
        <f>IF(Table1[[#This Row],[Sales stage]]&lt;&gt;"Won",Table1[[#This Row],[Close Date/Expected Close Date]]-Table1[[#This Row],[Reporting Date]],"")</f>
        <v>52</v>
      </c>
      <c r="M629" s="2"/>
    </row>
    <row r="630" spans="1:13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4">
        <v>4260</v>
      </c>
      <c r="G630" s="8">
        <v>0.6</v>
      </c>
      <c r="H630" s="4">
        <f t="shared" si="9"/>
        <v>2556</v>
      </c>
      <c r="I630" s="4" t="s">
        <v>1051</v>
      </c>
      <c r="J630" s="6">
        <v>42168</v>
      </c>
      <c r="K630" s="10" t="s">
        <v>1045</v>
      </c>
      <c r="L630">
        <f>IF(Table1[[#This Row],[Sales stage]]&lt;&gt;"Won",Table1[[#This Row],[Close Date/Expected Close Date]]-Table1[[#This Row],[Reporting Date]],"")</f>
        <v>106</v>
      </c>
      <c r="M630" s="2"/>
    </row>
    <row r="631" spans="1:13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4">
        <v>1990</v>
      </c>
      <c r="G631" s="8">
        <v>0.65</v>
      </c>
      <c r="H631" s="4">
        <f t="shared" si="9"/>
        <v>1293.5</v>
      </c>
      <c r="I631" s="4" t="s">
        <v>1051</v>
      </c>
      <c r="J631" s="6">
        <v>42142</v>
      </c>
      <c r="K631" s="10" t="s">
        <v>1044</v>
      </c>
      <c r="L631">
        <f>IF(Table1[[#This Row],[Sales stage]]&lt;&gt;"Won",Table1[[#This Row],[Close Date/Expected Close Date]]-Table1[[#This Row],[Reporting Date]],"")</f>
        <v>80</v>
      </c>
      <c r="M631" s="2"/>
    </row>
    <row r="632" spans="1:13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4">
        <v>2030</v>
      </c>
      <c r="G632" s="8">
        <v>0.75</v>
      </c>
      <c r="H632" s="4">
        <f t="shared" si="9"/>
        <v>1522.5</v>
      </c>
      <c r="I632" s="4" t="s">
        <v>1051</v>
      </c>
      <c r="J632" s="6">
        <v>42101</v>
      </c>
      <c r="K632" s="10" t="s">
        <v>1045</v>
      </c>
      <c r="L632">
        <f>IF(Table1[[#This Row],[Sales stage]]&lt;&gt;"Won",Table1[[#This Row],[Close Date/Expected Close Date]]-Table1[[#This Row],[Reporting Date]],"")</f>
        <v>39</v>
      </c>
      <c r="M632" s="2"/>
    </row>
    <row r="633" spans="1:13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4">
        <v>3890</v>
      </c>
      <c r="G633" s="8">
        <v>0.6</v>
      </c>
      <c r="H633" s="4">
        <f t="shared" si="9"/>
        <v>2334</v>
      </c>
      <c r="I633" s="4" t="s">
        <v>1050</v>
      </c>
      <c r="J633" s="6">
        <v>42128</v>
      </c>
      <c r="K633" s="10" t="s">
        <v>1044</v>
      </c>
      <c r="L633">
        <f>IF(Table1[[#This Row],[Sales stage]]&lt;&gt;"Won",Table1[[#This Row],[Close Date/Expected Close Date]]-Table1[[#This Row],[Reporting Date]],"")</f>
        <v>66</v>
      </c>
      <c r="M633" s="2"/>
    </row>
    <row r="634" spans="1:13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4">
        <v>5000</v>
      </c>
      <c r="G634" s="8">
        <v>0.8</v>
      </c>
      <c r="H634" s="4">
        <f t="shared" si="9"/>
        <v>4000</v>
      </c>
      <c r="I634" s="4" t="s">
        <v>1051</v>
      </c>
      <c r="J634" s="6">
        <v>42110</v>
      </c>
      <c r="K634" s="10" t="s">
        <v>1044</v>
      </c>
      <c r="L634">
        <f>IF(Table1[[#This Row],[Sales stage]]&lt;&gt;"Won",Table1[[#This Row],[Close Date/Expected Close Date]]-Table1[[#This Row],[Reporting Date]],"")</f>
        <v>48</v>
      </c>
      <c r="M634" s="2"/>
    </row>
    <row r="635" spans="1:13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4">
        <v>4450</v>
      </c>
      <c r="G635" s="8">
        <v>0.6</v>
      </c>
      <c r="H635" s="4">
        <f t="shared" si="9"/>
        <v>2670</v>
      </c>
      <c r="I635" s="4" t="s">
        <v>1051</v>
      </c>
      <c r="J635" s="6">
        <v>42172</v>
      </c>
      <c r="K635" s="10"/>
      <c r="L635">
        <f>IF(Table1[[#This Row],[Sales stage]]&lt;&gt;"Won",Table1[[#This Row],[Close Date/Expected Close Date]]-Table1[[#This Row],[Reporting Date]],"")</f>
        <v>110</v>
      </c>
      <c r="M635" s="2"/>
    </row>
    <row r="636" spans="1:13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4">
        <v>1890</v>
      </c>
      <c r="G636" s="8">
        <v>0.85</v>
      </c>
      <c r="H636" s="4">
        <f t="shared" si="9"/>
        <v>1606.5</v>
      </c>
      <c r="I636" s="4" t="s">
        <v>1051</v>
      </c>
      <c r="J636" s="6">
        <v>42132</v>
      </c>
      <c r="K636" s="10" t="s">
        <v>1046</v>
      </c>
      <c r="L636">
        <f>IF(Table1[[#This Row],[Sales stage]]&lt;&gt;"Won",Table1[[#This Row],[Close Date/Expected Close Date]]-Table1[[#This Row],[Reporting Date]],"")</f>
        <v>70</v>
      </c>
      <c r="M636" s="2"/>
    </row>
    <row r="637" spans="1:13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4">
        <v>2070</v>
      </c>
      <c r="G637" s="8">
        <v>0.7</v>
      </c>
      <c r="H637" s="4">
        <f t="shared" si="9"/>
        <v>1449</v>
      </c>
      <c r="I637" s="4" t="s">
        <v>1051</v>
      </c>
      <c r="J637" s="6">
        <v>42139</v>
      </c>
      <c r="K637" s="10" t="s">
        <v>1043</v>
      </c>
      <c r="L637">
        <f>IF(Table1[[#This Row],[Sales stage]]&lt;&gt;"Won",Table1[[#This Row],[Close Date/Expected Close Date]]-Table1[[#This Row],[Reporting Date]],"")</f>
        <v>77</v>
      </c>
      <c r="M637" s="2"/>
    </row>
    <row r="638" spans="1:13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4">
        <v>1250</v>
      </c>
      <c r="G638" s="8">
        <v>0.55000000000000004</v>
      </c>
      <c r="H638" s="4">
        <f t="shared" si="9"/>
        <v>687.5</v>
      </c>
      <c r="I638" s="4" t="s">
        <v>1053</v>
      </c>
      <c r="J638" s="6">
        <v>42127</v>
      </c>
      <c r="K638" s="10"/>
      <c r="L638">
        <f>IF(Table1[[#This Row],[Sales stage]]&lt;&gt;"Won",Table1[[#This Row],[Close Date/Expected Close Date]]-Table1[[#This Row],[Reporting Date]],"")</f>
        <v>65</v>
      </c>
      <c r="M638" s="2"/>
    </row>
    <row r="639" spans="1:13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4">
        <v>560</v>
      </c>
      <c r="G639" s="8">
        <v>0.75</v>
      </c>
      <c r="H639" s="4">
        <f t="shared" si="9"/>
        <v>420</v>
      </c>
      <c r="I639" s="4" t="s">
        <v>1053</v>
      </c>
      <c r="J639" s="6">
        <v>42109</v>
      </c>
      <c r="K639" s="10" t="s">
        <v>1043</v>
      </c>
      <c r="L639">
        <f>IF(Table1[[#This Row],[Sales stage]]&lt;&gt;"Won",Table1[[#This Row],[Close Date/Expected Close Date]]-Table1[[#This Row],[Reporting Date]],"")</f>
        <v>47</v>
      </c>
      <c r="M639" s="2"/>
    </row>
    <row r="640" spans="1:13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4">
        <v>2230</v>
      </c>
      <c r="G640" s="8">
        <v>0.5</v>
      </c>
      <c r="H640" s="4">
        <f t="shared" si="9"/>
        <v>1115</v>
      </c>
      <c r="I640" s="4" t="s">
        <v>1051</v>
      </c>
      <c r="J640" s="6">
        <v>42098</v>
      </c>
      <c r="K640" s="10" t="s">
        <v>1045</v>
      </c>
      <c r="L640">
        <f>IF(Table1[[#This Row],[Sales stage]]&lt;&gt;"Won",Table1[[#This Row],[Close Date/Expected Close Date]]-Table1[[#This Row],[Reporting Date]],"")</f>
        <v>36</v>
      </c>
      <c r="M640" s="2"/>
    </row>
    <row r="641" spans="1:13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4">
        <v>4430</v>
      </c>
      <c r="G641" s="8">
        <v>0.65</v>
      </c>
      <c r="H641" s="4">
        <f t="shared" si="9"/>
        <v>2879.5</v>
      </c>
      <c r="I641" s="4" t="s">
        <v>1051</v>
      </c>
      <c r="J641" s="6">
        <v>42131</v>
      </c>
      <c r="K641" s="10" t="s">
        <v>1045</v>
      </c>
      <c r="L641">
        <f>IF(Table1[[#This Row],[Sales stage]]&lt;&gt;"Won",Table1[[#This Row],[Close Date/Expected Close Date]]-Table1[[#This Row],[Reporting Date]],"")</f>
        <v>69</v>
      </c>
      <c r="M641" s="2"/>
    </row>
    <row r="642" spans="1:13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4">
        <v>3080</v>
      </c>
      <c r="G642" s="8">
        <v>0.75</v>
      </c>
      <c r="H642" s="4">
        <f t="shared" si="9"/>
        <v>2310</v>
      </c>
      <c r="I642" s="4" t="s">
        <v>1053</v>
      </c>
      <c r="J642" s="6">
        <v>42132</v>
      </c>
      <c r="K642" s="10" t="s">
        <v>1044</v>
      </c>
      <c r="L642">
        <f>IF(Table1[[#This Row],[Sales stage]]&lt;&gt;"Won",Table1[[#This Row],[Close Date/Expected Close Date]]-Table1[[#This Row],[Reporting Date]],"")</f>
        <v>70</v>
      </c>
      <c r="M642" s="2"/>
    </row>
    <row r="643" spans="1:13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4">
        <v>2880</v>
      </c>
      <c r="G643" s="8">
        <v>0.55000000000000004</v>
      </c>
      <c r="H643" s="4">
        <f t="shared" ref="H643:H706" si="10">F643*G643</f>
        <v>1584.0000000000002</v>
      </c>
      <c r="I643" s="4" t="s">
        <v>1051</v>
      </c>
      <c r="J643" s="6">
        <v>42161</v>
      </c>
      <c r="K643" s="10" t="s">
        <v>1045</v>
      </c>
      <c r="L643">
        <f>IF(Table1[[#This Row],[Sales stage]]&lt;&gt;"Won",Table1[[#This Row],[Close Date/Expected Close Date]]-Table1[[#This Row],[Reporting Date]],"")</f>
        <v>99</v>
      </c>
      <c r="M643" s="2"/>
    </row>
    <row r="644" spans="1:13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4">
        <v>2160</v>
      </c>
      <c r="G644" s="8">
        <v>0.65</v>
      </c>
      <c r="H644" s="4">
        <f t="shared" si="10"/>
        <v>1404</v>
      </c>
      <c r="I644" s="4" t="s">
        <v>1051</v>
      </c>
      <c r="J644" s="6">
        <v>42088</v>
      </c>
      <c r="K644" s="10"/>
      <c r="L644" t="str">
        <f>IF(Table1[[#This Row],[Sales stage]]&lt;&gt;"Won",Table1[[#This Row],[Close Date/Expected Close Date]]-Table1[[#This Row],[Reporting Date]],"")</f>
        <v/>
      </c>
      <c r="M644" s="2"/>
    </row>
    <row r="645" spans="1:13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4">
        <v>3450</v>
      </c>
      <c r="G645" s="8">
        <v>0.8</v>
      </c>
      <c r="H645" s="4">
        <f t="shared" si="10"/>
        <v>2760</v>
      </c>
      <c r="I645" s="4" t="s">
        <v>1050</v>
      </c>
      <c r="J645" s="6">
        <v>42098</v>
      </c>
      <c r="K645" s="10" t="s">
        <v>1044</v>
      </c>
      <c r="L645">
        <f>IF(Table1[[#This Row],[Sales stage]]&lt;&gt;"Won",Table1[[#This Row],[Close Date/Expected Close Date]]-Table1[[#This Row],[Reporting Date]],"")</f>
        <v>35</v>
      </c>
      <c r="M645" s="2"/>
    </row>
    <row r="646" spans="1:13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4">
        <v>4630</v>
      </c>
      <c r="G646" s="8">
        <v>0.6</v>
      </c>
      <c r="H646" s="4">
        <f t="shared" si="10"/>
        <v>2778</v>
      </c>
      <c r="I646" s="4" t="s">
        <v>1051</v>
      </c>
      <c r="J646" s="6">
        <v>42144</v>
      </c>
      <c r="K646" s="10" t="s">
        <v>1044</v>
      </c>
      <c r="L646">
        <f>IF(Table1[[#This Row],[Sales stage]]&lt;&gt;"Won",Table1[[#This Row],[Close Date/Expected Close Date]]-Table1[[#This Row],[Reporting Date]],"")</f>
        <v>81</v>
      </c>
      <c r="M646" s="2"/>
    </row>
    <row r="647" spans="1:13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4">
        <v>4910</v>
      </c>
      <c r="G647" s="8">
        <v>0.85</v>
      </c>
      <c r="H647" s="4">
        <f t="shared" si="10"/>
        <v>4173.5</v>
      </c>
      <c r="I647" s="4" t="s">
        <v>1051</v>
      </c>
      <c r="J647" s="6">
        <v>42152</v>
      </c>
      <c r="K647" s="10" t="s">
        <v>1043</v>
      </c>
      <c r="L647">
        <f>IF(Table1[[#This Row],[Sales stage]]&lt;&gt;"Won",Table1[[#This Row],[Close Date/Expected Close Date]]-Table1[[#This Row],[Reporting Date]],"")</f>
        <v>89</v>
      </c>
      <c r="M647" s="2"/>
    </row>
    <row r="648" spans="1:13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4">
        <v>1550</v>
      </c>
      <c r="G648" s="8">
        <v>0.7</v>
      </c>
      <c r="H648" s="4">
        <f t="shared" si="10"/>
        <v>1085</v>
      </c>
      <c r="I648" s="4" t="s">
        <v>1050</v>
      </c>
      <c r="J648" s="6">
        <v>42134</v>
      </c>
      <c r="K648" s="10" t="s">
        <v>1043</v>
      </c>
      <c r="L648">
        <f>IF(Table1[[#This Row],[Sales stage]]&lt;&gt;"Won",Table1[[#This Row],[Close Date/Expected Close Date]]-Table1[[#This Row],[Reporting Date]],"")</f>
        <v>71</v>
      </c>
      <c r="M648" s="2"/>
    </row>
    <row r="649" spans="1:13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4">
        <v>1820</v>
      </c>
      <c r="G649" s="8">
        <v>0.6</v>
      </c>
      <c r="H649" s="4">
        <f t="shared" si="10"/>
        <v>1092</v>
      </c>
      <c r="I649" s="4" t="s">
        <v>1051</v>
      </c>
      <c r="J649" s="6">
        <v>42164</v>
      </c>
      <c r="K649" s="10" t="s">
        <v>1044</v>
      </c>
      <c r="L649">
        <f>IF(Table1[[#This Row],[Sales stage]]&lt;&gt;"Won",Table1[[#This Row],[Close Date/Expected Close Date]]-Table1[[#This Row],[Reporting Date]],"")</f>
        <v>101</v>
      </c>
      <c r="M649" s="2"/>
    </row>
    <row r="650" spans="1:13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4">
        <v>4040</v>
      </c>
      <c r="G650" s="8">
        <v>0.8</v>
      </c>
      <c r="H650" s="4">
        <f t="shared" si="10"/>
        <v>3232</v>
      </c>
      <c r="I650" s="4" t="s">
        <v>1053</v>
      </c>
      <c r="J650" s="6">
        <v>42080</v>
      </c>
      <c r="K650" s="10"/>
      <c r="L650" t="str">
        <f>IF(Table1[[#This Row],[Sales stage]]&lt;&gt;"Won",Table1[[#This Row],[Close Date/Expected Close Date]]-Table1[[#This Row],[Reporting Date]],"")</f>
        <v/>
      </c>
      <c r="M650" s="2"/>
    </row>
    <row r="651" spans="1:13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4">
        <v>1580</v>
      </c>
      <c r="G651" s="8">
        <v>0.6</v>
      </c>
      <c r="H651" s="4">
        <f t="shared" si="10"/>
        <v>948</v>
      </c>
      <c r="I651" s="4" t="s">
        <v>1051</v>
      </c>
      <c r="J651" s="6">
        <v>42184</v>
      </c>
      <c r="K651" s="10" t="s">
        <v>1045</v>
      </c>
      <c r="L651">
        <f>IF(Table1[[#This Row],[Sales stage]]&lt;&gt;"Won",Table1[[#This Row],[Close Date/Expected Close Date]]-Table1[[#This Row],[Reporting Date]],"")</f>
        <v>121</v>
      </c>
      <c r="M651" s="2"/>
    </row>
    <row r="652" spans="1:13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4">
        <v>260</v>
      </c>
      <c r="G652" s="8">
        <v>0.75</v>
      </c>
      <c r="H652" s="4">
        <f t="shared" si="10"/>
        <v>195</v>
      </c>
      <c r="I652" s="4" t="s">
        <v>1053</v>
      </c>
      <c r="J652" s="6">
        <v>42159</v>
      </c>
      <c r="K652" s="10"/>
      <c r="L652">
        <f>IF(Table1[[#This Row],[Sales stage]]&lt;&gt;"Won",Table1[[#This Row],[Close Date/Expected Close Date]]-Table1[[#This Row],[Reporting Date]],"")</f>
        <v>96</v>
      </c>
      <c r="M652" s="2"/>
    </row>
    <row r="653" spans="1:13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4">
        <v>4030</v>
      </c>
      <c r="G653" s="8">
        <v>0.85</v>
      </c>
      <c r="H653" s="4">
        <f t="shared" si="10"/>
        <v>3425.5</v>
      </c>
      <c r="I653" s="4" t="s">
        <v>1051</v>
      </c>
      <c r="J653" s="6">
        <v>42146</v>
      </c>
      <c r="K653" s="10" t="s">
        <v>1045</v>
      </c>
      <c r="L653">
        <f>IF(Table1[[#This Row],[Sales stage]]&lt;&gt;"Won",Table1[[#This Row],[Close Date/Expected Close Date]]-Table1[[#This Row],[Reporting Date]],"")</f>
        <v>83</v>
      </c>
      <c r="M653" s="2"/>
    </row>
    <row r="654" spans="1:13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4">
        <v>1630</v>
      </c>
      <c r="G654" s="8">
        <v>0.8</v>
      </c>
      <c r="H654" s="4">
        <f t="shared" si="10"/>
        <v>1304</v>
      </c>
      <c r="I654" s="4" t="s">
        <v>1051</v>
      </c>
      <c r="J654" s="6">
        <v>42170</v>
      </c>
      <c r="K654" s="10" t="s">
        <v>1044</v>
      </c>
      <c r="L654">
        <f>IF(Table1[[#This Row],[Sales stage]]&lt;&gt;"Won",Table1[[#This Row],[Close Date/Expected Close Date]]-Table1[[#This Row],[Reporting Date]],"")</f>
        <v>107</v>
      </c>
      <c r="M654" s="2"/>
    </row>
    <row r="655" spans="1:13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4">
        <v>2510</v>
      </c>
      <c r="G655" s="8">
        <v>0.75</v>
      </c>
      <c r="H655" s="4">
        <f t="shared" si="10"/>
        <v>1882.5</v>
      </c>
      <c r="I655" s="4" t="s">
        <v>1051</v>
      </c>
      <c r="J655" s="6">
        <v>42172</v>
      </c>
      <c r="K655" s="10" t="s">
        <v>1045</v>
      </c>
      <c r="L655">
        <f>IF(Table1[[#This Row],[Sales stage]]&lt;&gt;"Won",Table1[[#This Row],[Close Date/Expected Close Date]]-Table1[[#This Row],[Reporting Date]],"")</f>
        <v>109</v>
      </c>
      <c r="M655" s="2"/>
    </row>
    <row r="656" spans="1:13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4">
        <v>3770</v>
      </c>
      <c r="G656" s="8">
        <v>0.6</v>
      </c>
      <c r="H656" s="4">
        <f t="shared" si="10"/>
        <v>2262</v>
      </c>
      <c r="I656" s="4" t="s">
        <v>1053</v>
      </c>
      <c r="J656" s="6">
        <v>42115</v>
      </c>
      <c r="K656" s="10" t="s">
        <v>1044</v>
      </c>
      <c r="L656">
        <f>IF(Table1[[#This Row],[Sales stage]]&lt;&gt;"Won",Table1[[#This Row],[Close Date/Expected Close Date]]-Table1[[#This Row],[Reporting Date]],"")</f>
        <v>52</v>
      </c>
      <c r="M656" s="2"/>
    </row>
    <row r="657" spans="1:13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4">
        <v>1500</v>
      </c>
      <c r="G657" s="8">
        <v>0.6</v>
      </c>
      <c r="H657" s="4">
        <f t="shared" si="10"/>
        <v>900</v>
      </c>
      <c r="I657" s="4" t="s">
        <v>1050</v>
      </c>
      <c r="J657" s="6">
        <v>42125</v>
      </c>
      <c r="K657" s="10" t="s">
        <v>1044</v>
      </c>
      <c r="L657">
        <f>IF(Table1[[#This Row],[Sales stage]]&lt;&gt;"Won",Table1[[#This Row],[Close Date/Expected Close Date]]-Table1[[#This Row],[Reporting Date]],"")</f>
        <v>61</v>
      </c>
      <c r="M657" s="2"/>
    </row>
    <row r="658" spans="1:13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4">
        <v>2070</v>
      </c>
      <c r="G658" s="8">
        <v>0.85</v>
      </c>
      <c r="H658" s="4">
        <f t="shared" si="10"/>
        <v>1759.5</v>
      </c>
      <c r="I658" s="4" t="s">
        <v>1051</v>
      </c>
      <c r="J658" s="6">
        <v>42103</v>
      </c>
      <c r="K658" s="10" t="s">
        <v>1045</v>
      </c>
      <c r="L658">
        <f>IF(Table1[[#This Row],[Sales stage]]&lt;&gt;"Won",Table1[[#This Row],[Close Date/Expected Close Date]]-Table1[[#This Row],[Reporting Date]],"")</f>
        <v>39</v>
      </c>
      <c r="M658" s="2"/>
    </row>
    <row r="659" spans="1:13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4">
        <v>440</v>
      </c>
      <c r="G659" s="8">
        <v>0.6</v>
      </c>
      <c r="H659" s="4">
        <f t="shared" si="10"/>
        <v>264</v>
      </c>
      <c r="I659" s="4" t="s">
        <v>1051</v>
      </c>
      <c r="J659" s="6">
        <v>42107</v>
      </c>
      <c r="K659" s="10" t="s">
        <v>1045</v>
      </c>
      <c r="L659">
        <f>IF(Table1[[#This Row],[Sales stage]]&lt;&gt;"Won",Table1[[#This Row],[Close Date/Expected Close Date]]-Table1[[#This Row],[Reporting Date]],"")</f>
        <v>43</v>
      </c>
      <c r="M659" s="2"/>
    </row>
    <row r="660" spans="1:13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4">
        <v>4010</v>
      </c>
      <c r="G660" s="8">
        <v>0.55000000000000004</v>
      </c>
      <c r="H660" s="4">
        <f t="shared" si="10"/>
        <v>2205.5</v>
      </c>
      <c r="I660" s="4" t="s">
        <v>1051</v>
      </c>
      <c r="J660" s="6">
        <v>42113</v>
      </c>
      <c r="K660" s="10" t="s">
        <v>1044</v>
      </c>
      <c r="L660">
        <f>IF(Table1[[#This Row],[Sales stage]]&lt;&gt;"Won",Table1[[#This Row],[Close Date/Expected Close Date]]-Table1[[#This Row],[Reporting Date]],"")</f>
        <v>49</v>
      </c>
      <c r="M660" s="2"/>
    </row>
    <row r="661" spans="1:13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4">
        <v>1390</v>
      </c>
      <c r="G661" s="8">
        <v>0.8</v>
      </c>
      <c r="H661" s="4">
        <f t="shared" si="10"/>
        <v>1112</v>
      </c>
      <c r="I661" s="4" t="s">
        <v>1051</v>
      </c>
      <c r="J661" s="6">
        <v>42139</v>
      </c>
      <c r="K661" s="10" t="s">
        <v>1045</v>
      </c>
      <c r="L661">
        <f>IF(Table1[[#This Row],[Sales stage]]&lt;&gt;"Won",Table1[[#This Row],[Close Date/Expected Close Date]]-Table1[[#This Row],[Reporting Date]],"")</f>
        <v>75</v>
      </c>
      <c r="M661" s="2"/>
    </row>
    <row r="662" spans="1:13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4">
        <v>3550</v>
      </c>
      <c r="G662" s="8">
        <v>0.85</v>
      </c>
      <c r="H662" s="4">
        <f t="shared" si="10"/>
        <v>3017.5</v>
      </c>
      <c r="I662" s="4" t="s">
        <v>1050</v>
      </c>
      <c r="J662" s="6">
        <v>42147</v>
      </c>
      <c r="K662" s="10" t="s">
        <v>1044</v>
      </c>
      <c r="L662">
        <f>IF(Table1[[#This Row],[Sales stage]]&lt;&gt;"Won",Table1[[#This Row],[Close Date/Expected Close Date]]-Table1[[#This Row],[Reporting Date]],"")</f>
        <v>83</v>
      </c>
      <c r="M662" s="2"/>
    </row>
    <row r="663" spans="1:13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4">
        <v>240</v>
      </c>
      <c r="G663" s="8">
        <v>0.65</v>
      </c>
      <c r="H663" s="4">
        <f t="shared" si="10"/>
        <v>156</v>
      </c>
      <c r="I663" s="4" t="s">
        <v>1053</v>
      </c>
      <c r="J663" s="6">
        <v>42151</v>
      </c>
      <c r="K663" s="10" t="s">
        <v>1043</v>
      </c>
      <c r="L663">
        <f>IF(Table1[[#This Row],[Sales stage]]&lt;&gt;"Won",Table1[[#This Row],[Close Date/Expected Close Date]]-Table1[[#This Row],[Reporting Date]],"")</f>
        <v>87</v>
      </c>
      <c r="M663" s="2"/>
    </row>
    <row r="664" spans="1:13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4">
        <v>860</v>
      </c>
      <c r="G664" s="8">
        <v>0.65</v>
      </c>
      <c r="H664" s="4">
        <f t="shared" si="10"/>
        <v>559</v>
      </c>
      <c r="I664" s="4" t="s">
        <v>1051</v>
      </c>
      <c r="J664" s="6">
        <v>42108</v>
      </c>
      <c r="K664" s="10" t="s">
        <v>1043</v>
      </c>
      <c r="L664">
        <f>IF(Table1[[#This Row],[Sales stage]]&lt;&gt;"Won",Table1[[#This Row],[Close Date/Expected Close Date]]-Table1[[#This Row],[Reporting Date]],"")</f>
        <v>44</v>
      </c>
      <c r="M664" s="2"/>
    </row>
    <row r="665" spans="1:13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4">
        <v>2620</v>
      </c>
      <c r="G665" s="8">
        <v>0.65</v>
      </c>
      <c r="H665" s="4">
        <f t="shared" si="10"/>
        <v>1703</v>
      </c>
      <c r="I665" s="4" t="s">
        <v>1050</v>
      </c>
      <c r="J665" s="6">
        <v>42127</v>
      </c>
      <c r="K665" s="10" t="s">
        <v>1044</v>
      </c>
      <c r="L665">
        <f>IF(Table1[[#This Row],[Sales stage]]&lt;&gt;"Won",Table1[[#This Row],[Close Date/Expected Close Date]]-Table1[[#This Row],[Reporting Date]],"")</f>
        <v>63</v>
      </c>
      <c r="M665" s="2"/>
    </row>
    <row r="666" spans="1:13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4">
        <v>2630</v>
      </c>
      <c r="G666" s="8">
        <v>0.8</v>
      </c>
      <c r="H666" s="4">
        <f t="shared" si="10"/>
        <v>2104</v>
      </c>
      <c r="I666" s="4" t="s">
        <v>1051</v>
      </c>
      <c r="J666" s="6">
        <v>42166</v>
      </c>
      <c r="K666" s="10" t="s">
        <v>1043</v>
      </c>
      <c r="L666">
        <f>IF(Table1[[#This Row],[Sales stage]]&lt;&gt;"Won",Table1[[#This Row],[Close Date/Expected Close Date]]-Table1[[#This Row],[Reporting Date]],"")</f>
        <v>102</v>
      </c>
      <c r="M666" s="2"/>
    </row>
    <row r="667" spans="1:13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4">
        <v>920</v>
      </c>
      <c r="G667" s="8">
        <v>0.55000000000000004</v>
      </c>
      <c r="H667" s="4">
        <f t="shared" si="10"/>
        <v>506.00000000000006</v>
      </c>
      <c r="I667" s="4" t="s">
        <v>1051</v>
      </c>
      <c r="J667" s="6">
        <v>42102</v>
      </c>
      <c r="K667" s="10" t="s">
        <v>1046</v>
      </c>
      <c r="L667">
        <f>IF(Table1[[#This Row],[Sales stage]]&lt;&gt;"Won",Table1[[#This Row],[Close Date/Expected Close Date]]-Table1[[#This Row],[Reporting Date]],"")</f>
        <v>37</v>
      </c>
      <c r="M667" s="2"/>
    </row>
    <row r="668" spans="1:13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4">
        <v>4340</v>
      </c>
      <c r="G668" s="8">
        <v>0.8</v>
      </c>
      <c r="H668" s="4">
        <f t="shared" si="10"/>
        <v>3472</v>
      </c>
      <c r="I668" s="4" t="s">
        <v>1053</v>
      </c>
      <c r="J668" s="6">
        <v>42120</v>
      </c>
      <c r="K668" s="10" t="s">
        <v>1044</v>
      </c>
      <c r="L668">
        <f>IF(Table1[[#This Row],[Sales stage]]&lt;&gt;"Won",Table1[[#This Row],[Close Date/Expected Close Date]]-Table1[[#This Row],[Reporting Date]],"")</f>
        <v>55</v>
      </c>
      <c r="M668" s="2"/>
    </row>
    <row r="669" spans="1:13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4">
        <v>1190</v>
      </c>
      <c r="G669" s="8">
        <v>0.85</v>
      </c>
      <c r="H669" s="4">
        <f t="shared" si="10"/>
        <v>1011.5</v>
      </c>
      <c r="I669" s="4" t="s">
        <v>1053</v>
      </c>
      <c r="J669" s="6">
        <v>42169</v>
      </c>
      <c r="K669" s="10" t="s">
        <v>1044</v>
      </c>
      <c r="L669">
        <f>IF(Table1[[#This Row],[Sales stage]]&lt;&gt;"Won",Table1[[#This Row],[Close Date/Expected Close Date]]-Table1[[#This Row],[Reporting Date]],"")</f>
        <v>104</v>
      </c>
      <c r="M669" s="2"/>
    </row>
    <row r="670" spans="1:13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4">
        <v>550</v>
      </c>
      <c r="G670" s="8">
        <v>0.65</v>
      </c>
      <c r="H670" s="4">
        <f t="shared" si="10"/>
        <v>357.5</v>
      </c>
      <c r="I670" s="4" t="s">
        <v>1050</v>
      </c>
      <c r="J670" s="6">
        <v>42173</v>
      </c>
      <c r="K670" s="10" t="s">
        <v>1044</v>
      </c>
      <c r="L670">
        <f>IF(Table1[[#This Row],[Sales stage]]&lt;&gt;"Won",Table1[[#This Row],[Close Date/Expected Close Date]]-Table1[[#This Row],[Reporting Date]],"")</f>
        <v>108</v>
      </c>
      <c r="M670" s="2"/>
    </row>
    <row r="671" spans="1:13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4">
        <v>2610</v>
      </c>
      <c r="G671" s="8">
        <v>0.6</v>
      </c>
      <c r="H671" s="4">
        <f t="shared" si="10"/>
        <v>1566</v>
      </c>
      <c r="I671" s="4" t="s">
        <v>1051</v>
      </c>
      <c r="J671" s="6">
        <v>42121</v>
      </c>
      <c r="K671" s="10" t="s">
        <v>1044</v>
      </c>
      <c r="L671">
        <f>IF(Table1[[#This Row],[Sales stage]]&lt;&gt;"Won",Table1[[#This Row],[Close Date/Expected Close Date]]-Table1[[#This Row],[Reporting Date]],"")</f>
        <v>56</v>
      </c>
      <c r="M671" s="2"/>
    </row>
    <row r="672" spans="1:13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4">
        <v>1210</v>
      </c>
      <c r="G672" s="8">
        <v>0.7</v>
      </c>
      <c r="H672" s="4">
        <f t="shared" si="10"/>
        <v>847</v>
      </c>
      <c r="I672" s="4" t="s">
        <v>1051</v>
      </c>
      <c r="J672" s="6">
        <v>42149</v>
      </c>
      <c r="K672" s="10" t="s">
        <v>1044</v>
      </c>
      <c r="L672">
        <f>IF(Table1[[#This Row],[Sales stage]]&lt;&gt;"Won",Table1[[#This Row],[Close Date/Expected Close Date]]-Table1[[#This Row],[Reporting Date]],"")</f>
        <v>84</v>
      </c>
      <c r="M672" s="2"/>
    </row>
    <row r="673" spans="1:13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4">
        <v>1190</v>
      </c>
      <c r="G673" s="8">
        <v>0.75</v>
      </c>
      <c r="H673" s="4">
        <f t="shared" si="10"/>
        <v>892.5</v>
      </c>
      <c r="I673" s="4" t="s">
        <v>1053</v>
      </c>
      <c r="J673" s="6">
        <v>42128</v>
      </c>
      <c r="K673" s="10" t="s">
        <v>1043</v>
      </c>
      <c r="L673">
        <f>IF(Table1[[#This Row],[Sales stage]]&lt;&gt;"Won",Table1[[#This Row],[Close Date/Expected Close Date]]-Table1[[#This Row],[Reporting Date]],"")</f>
        <v>63</v>
      </c>
      <c r="M673" s="2"/>
    </row>
    <row r="674" spans="1:13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4">
        <v>600</v>
      </c>
      <c r="G674" s="8">
        <v>0.65</v>
      </c>
      <c r="H674" s="4">
        <f t="shared" si="10"/>
        <v>390</v>
      </c>
      <c r="I674" s="4" t="s">
        <v>1050</v>
      </c>
      <c r="J674" s="6">
        <v>42103</v>
      </c>
      <c r="K674" s="10" t="s">
        <v>1044</v>
      </c>
      <c r="L674">
        <f>IF(Table1[[#This Row],[Sales stage]]&lt;&gt;"Won",Table1[[#This Row],[Close Date/Expected Close Date]]-Table1[[#This Row],[Reporting Date]],"")</f>
        <v>38</v>
      </c>
      <c r="M674" s="2"/>
    </row>
    <row r="675" spans="1:13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4">
        <v>1730</v>
      </c>
      <c r="G675" s="8">
        <v>0.55000000000000004</v>
      </c>
      <c r="H675" s="4">
        <f t="shared" si="10"/>
        <v>951.50000000000011</v>
      </c>
      <c r="I675" s="4" t="s">
        <v>1053</v>
      </c>
      <c r="J675" s="6">
        <v>42122</v>
      </c>
      <c r="K675" s="10" t="s">
        <v>1044</v>
      </c>
      <c r="L675">
        <f>IF(Table1[[#This Row],[Sales stage]]&lt;&gt;"Won",Table1[[#This Row],[Close Date/Expected Close Date]]-Table1[[#This Row],[Reporting Date]],"")</f>
        <v>57</v>
      </c>
      <c r="M675" s="2"/>
    </row>
    <row r="676" spans="1:13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4">
        <v>110</v>
      </c>
      <c r="G676" s="8">
        <v>0.75</v>
      </c>
      <c r="H676" s="4">
        <f t="shared" si="10"/>
        <v>82.5</v>
      </c>
      <c r="I676" s="4" t="s">
        <v>1053</v>
      </c>
      <c r="J676" s="6">
        <v>42112</v>
      </c>
      <c r="K676" s="10" t="s">
        <v>1043</v>
      </c>
      <c r="L676">
        <f>IF(Table1[[#This Row],[Sales stage]]&lt;&gt;"Won",Table1[[#This Row],[Close Date/Expected Close Date]]-Table1[[#This Row],[Reporting Date]],"")</f>
        <v>47</v>
      </c>
      <c r="M676" s="2"/>
    </row>
    <row r="677" spans="1:13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4">
        <v>3000</v>
      </c>
      <c r="G677" s="8">
        <v>0.6</v>
      </c>
      <c r="H677" s="4">
        <f t="shared" si="10"/>
        <v>1800</v>
      </c>
      <c r="I677" s="4" t="s">
        <v>1053</v>
      </c>
      <c r="J677" s="6">
        <v>42170</v>
      </c>
      <c r="K677" s="10" t="s">
        <v>1043</v>
      </c>
      <c r="L677">
        <f>IF(Table1[[#This Row],[Sales stage]]&lt;&gt;"Won",Table1[[#This Row],[Close Date/Expected Close Date]]-Table1[[#This Row],[Reporting Date]],"")</f>
        <v>105</v>
      </c>
      <c r="M677" s="2"/>
    </row>
    <row r="678" spans="1:13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4">
        <v>1740</v>
      </c>
      <c r="G678" s="8">
        <v>0.65</v>
      </c>
      <c r="H678" s="4">
        <f t="shared" si="10"/>
        <v>1131</v>
      </c>
      <c r="I678" s="4" t="s">
        <v>1051</v>
      </c>
      <c r="J678" s="6">
        <v>42105</v>
      </c>
      <c r="K678" s="10" t="s">
        <v>1043</v>
      </c>
      <c r="L678">
        <f>IF(Table1[[#This Row],[Sales stage]]&lt;&gt;"Won",Table1[[#This Row],[Close Date/Expected Close Date]]-Table1[[#This Row],[Reporting Date]],"")</f>
        <v>40</v>
      </c>
      <c r="M678" s="2"/>
    </row>
    <row r="679" spans="1:13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4">
        <v>1830</v>
      </c>
      <c r="G679" s="8">
        <v>0.75</v>
      </c>
      <c r="H679" s="4">
        <f t="shared" si="10"/>
        <v>1372.5</v>
      </c>
      <c r="I679" s="4" t="s">
        <v>1053</v>
      </c>
      <c r="J679" s="6">
        <v>42117</v>
      </c>
      <c r="K679" s="10" t="s">
        <v>1046</v>
      </c>
      <c r="L679">
        <f>IF(Table1[[#This Row],[Sales stage]]&lt;&gt;"Won",Table1[[#This Row],[Close Date/Expected Close Date]]-Table1[[#This Row],[Reporting Date]],"")</f>
        <v>51</v>
      </c>
      <c r="M679" s="2"/>
    </row>
    <row r="680" spans="1:13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4">
        <v>1470</v>
      </c>
      <c r="G680" s="8">
        <v>0.55000000000000004</v>
      </c>
      <c r="H680" s="4">
        <f t="shared" si="10"/>
        <v>808.50000000000011</v>
      </c>
      <c r="I680" s="4" t="s">
        <v>1053</v>
      </c>
      <c r="J680" s="6">
        <v>42111</v>
      </c>
      <c r="K680" s="10"/>
      <c r="L680">
        <f>IF(Table1[[#This Row],[Sales stage]]&lt;&gt;"Won",Table1[[#This Row],[Close Date/Expected Close Date]]-Table1[[#This Row],[Reporting Date]],"")</f>
        <v>45</v>
      </c>
      <c r="M680" s="2"/>
    </row>
    <row r="681" spans="1:13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4">
        <v>1560</v>
      </c>
      <c r="G681" s="8">
        <v>0.65</v>
      </c>
      <c r="H681" s="4">
        <f t="shared" si="10"/>
        <v>1014</v>
      </c>
      <c r="I681" s="4" t="s">
        <v>1050</v>
      </c>
      <c r="J681" s="6">
        <v>42106</v>
      </c>
      <c r="K681" s="10" t="s">
        <v>1044</v>
      </c>
      <c r="L681">
        <f>IF(Table1[[#This Row],[Sales stage]]&lt;&gt;"Won",Table1[[#This Row],[Close Date/Expected Close Date]]-Table1[[#This Row],[Reporting Date]],"")</f>
        <v>40</v>
      </c>
      <c r="M681" s="2"/>
    </row>
    <row r="682" spans="1:13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4">
        <v>1790</v>
      </c>
      <c r="G682" s="8">
        <v>0.5</v>
      </c>
      <c r="H682" s="4">
        <f t="shared" si="10"/>
        <v>895</v>
      </c>
      <c r="I682" s="4" t="s">
        <v>1051</v>
      </c>
      <c r="J682" s="6">
        <v>42141</v>
      </c>
      <c r="K682" s="10" t="s">
        <v>1044</v>
      </c>
      <c r="L682">
        <f>IF(Table1[[#This Row],[Sales stage]]&lt;&gt;"Won",Table1[[#This Row],[Close Date/Expected Close Date]]-Table1[[#This Row],[Reporting Date]],"")</f>
        <v>75</v>
      </c>
      <c r="M682" s="2"/>
    </row>
    <row r="683" spans="1:13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4">
        <v>540</v>
      </c>
      <c r="G683" s="8">
        <v>0.75</v>
      </c>
      <c r="H683" s="4">
        <f t="shared" si="10"/>
        <v>405</v>
      </c>
      <c r="I683" s="4" t="s">
        <v>1051</v>
      </c>
      <c r="J683" s="6">
        <v>42171</v>
      </c>
      <c r="K683" s="10" t="s">
        <v>1044</v>
      </c>
      <c r="L683">
        <f>IF(Table1[[#This Row],[Sales stage]]&lt;&gt;"Won",Table1[[#This Row],[Close Date/Expected Close Date]]-Table1[[#This Row],[Reporting Date]],"")</f>
        <v>105</v>
      </c>
      <c r="M683" s="2"/>
    </row>
    <row r="684" spans="1:13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4">
        <v>1190</v>
      </c>
      <c r="G684" s="8">
        <v>0.7</v>
      </c>
      <c r="H684" s="4">
        <f t="shared" si="10"/>
        <v>833</v>
      </c>
      <c r="I684" s="4" t="s">
        <v>1051</v>
      </c>
      <c r="J684" s="6">
        <v>42111</v>
      </c>
      <c r="K684" s="10"/>
      <c r="L684">
        <f>IF(Table1[[#This Row],[Sales stage]]&lt;&gt;"Won",Table1[[#This Row],[Close Date/Expected Close Date]]-Table1[[#This Row],[Reporting Date]],"")</f>
        <v>45</v>
      </c>
      <c r="M684" s="2"/>
    </row>
    <row r="685" spans="1:13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4">
        <v>3100</v>
      </c>
      <c r="G685" s="8">
        <v>0.85</v>
      </c>
      <c r="H685" s="4">
        <f t="shared" si="10"/>
        <v>2635</v>
      </c>
      <c r="I685" s="4" t="s">
        <v>1051</v>
      </c>
      <c r="J685" s="6">
        <v>42163</v>
      </c>
      <c r="K685" s="10" t="s">
        <v>1043</v>
      </c>
      <c r="L685">
        <f>IF(Table1[[#This Row],[Sales stage]]&lt;&gt;"Won",Table1[[#This Row],[Close Date/Expected Close Date]]-Table1[[#This Row],[Reporting Date]],"")</f>
        <v>97</v>
      </c>
      <c r="M685" s="2"/>
    </row>
    <row r="686" spans="1:13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4">
        <v>1950</v>
      </c>
      <c r="G686" s="8">
        <v>0.85</v>
      </c>
      <c r="H686" s="4">
        <f t="shared" si="10"/>
        <v>1657.5</v>
      </c>
      <c r="I686" s="4" t="s">
        <v>1053</v>
      </c>
      <c r="J686" s="6">
        <v>42181</v>
      </c>
      <c r="K686" s="10" t="s">
        <v>1046</v>
      </c>
      <c r="L686">
        <f>IF(Table1[[#This Row],[Sales stage]]&lt;&gt;"Won",Table1[[#This Row],[Close Date/Expected Close Date]]-Table1[[#This Row],[Reporting Date]],"")</f>
        <v>115</v>
      </c>
      <c r="M686" s="2"/>
    </row>
    <row r="687" spans="1:13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4">
        <v>4030</v>
      </c>
      <c r="G687" s="8">
        <v>0.55000000000000004</v>
      </c>
      <c r="H687" s="4">
        <f t="shared" si="10"/>
        <v>2216.5</v>
      </c>
      <c r="I687" s="4" t="s">
        <v>1050</v>
      </c>
      <c r="J687" s="6">
        <v>42142</v>
      </c>
      <c r="K687" s="10" t="s">
        <v>1044</v>
      </c>
      <c r="L687">
        <f>IF(Table1[[#This Row],[Sales stage]]&lt;&gt;"Won",Table1[[#This Row],[Close Date/Expected Close Date]]-Table1[[#This Row],[Reporting Date]],"")</f>
        <v>76</v>
      </c>
      <c r="M687" s="2"/>
    </row>
    <row r="688" spans="1:13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4">
        <v>1910</v>
      </c>
      <c r="G688" s="8">
        <v>0.85</v>
      </c>
      <c r="H688" s="4">
        <f t="shared" si="10"/>
        <v>1623.5</v>
      </c>
      <c r="I688" s="4" t="s">
        <v>1051</v>
      </c>
      <c r="J688" s="6">
        <v>42180</v>
      </c>
      <c r="K688" s="10"/>
      <c r="L688">
        <f>IF(Table1[[#This Row],[Sales stage]]&lt;&gt;"Won",Table1[[#This Row],[Close Date/Expected Close Date]]-Table1[[#This Row],[Reporting Date]],"")</f>
        <v>114</v>
      </c>
      <c r="M688" s="2"/>
    </row>
    <row r="689" spans="1:13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4">
        <v>620</v>
      </c>
      <c r="G689" s="8">
        <v>0.65</v>
      </c>
      <c r="H689" s="4">
        <f t="shared" si="10"/>
        <v>403</v>
      </c>
      <c r="I689" s="4" t="s">
        <v>1053</v>
      </c>
      <c r="J689" s="6">
        <v>42181</v>
      </c>
      <c r="K689" s="10" t="s">
        <v>1046</v>
      </c>
      <c r="L689">
        <f>IF(Table1[[#This Row],[Sales stage]]&lt;&gt;"Won",Table1[[#This Row],[Close Date/Expected Close Date]]-Table1[[#This Row],[Reporting Date]],"")</f>
        <v>115</v>
      </c>
      <c r="M689" s="2"/>
    </row>
    <row r="690" spans="1:13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4">
        <v>4310</v>
      </c>
      <c r="G690" s="8">
        <v>0.85</v>
      </c>
      <c r="H690" s="4">
        <f t="shared" si="10"/>
        <v>3663.5</v>
      </c>
      <c r="I690" s="4" t="s">
        <v>1051</v>
      </c>
      <c r="J690" s="6">
        <v>42148</v>
      </c>
      <c r="K690" s="10"/>
      <c r="L690">
        <f>IF(Table1[[#This Row],[Sales stage]]&lt;&gt;"Won",Table1[[#This Row],[Close Date/Expected Close Date]]-Table1[[#This Row],[Reporting Date]],"")</f>
        <v>81</v>
      </c>
      <c r="M690" s="2"/>
    </row>
    <row r="691" spans="1:13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4">
        <v>1890</v>
      </c>
      <c r="G691" s="8">
        <v>0.6</v>
      </c>
      <c r="H691" s="4">
        <f t="shared" si="10"/>
        <v>1134</v>
      </c>
      <c r="I691" s="4" t="s">
        <v>1051</v>
      </c>
      <c r="J691" s="6">
        <v>42103</v>
      </c>
      <c r="K691" s="10" t="s">
        <v>1043</v>
      </c>
      <c r="L691">
        <f>IF(Table1[[#This Row],[Sales stage]]&lt;&gt;"Won",Table1[[#This Row],[Close Date/Expected Close Date]]-Table1[[#This Row],[Reporting Date]],"")</f>
        <v>36</v>
      </c>
      <c r="M691" s="2"/>
    </row>
    <row r="692" spans="1:13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4">
        <v>1380</v>
      </c>
      <c r="G692" s="8">
        <v>0.65</v>
      </c>
      <c r="H692" s="4">
        <f t="shared" si="10"/>
        <v>897</v>
      </c>
      <c r="I692" s="4" t="s">
        <v>1051</v>
      </c>
      <c r="J692" s="6">
        <v>42158</v>
      </c>
      <c r="K692" s="10" t="s">
        <v>1046</v>
      </c>
      <c r="L692">
        <f>IF(Table1[[#This Row],[Sales stage]]&lt;&gt;"Won",Table1[[#This Row],[Close Date/Expected Close Date]]-Table1[[#This Row],[Reporting Date]],"")</f>
        <v>91</v>
      </c>
      <c r="M692" s="2"/>
    </row>
    <row r="693" spans="1:13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4">
        <v>1170</v>
      </c>
      <c r="G693" s="8">
        <v>0.65</v>
      </c>
      <c r="H693" s="4">
        <f t="shared" si="10"/>
        <v>760.5</v>
      </c>
      <c r="I693" s="4" t="s">
        <v>1051</v>
      </c>
      <c r="J693" s="6">
        <v>42171</v>
      </c>
      <c r="K693" s="10" t="s">
        <v>1044</v>
      </c>
      <c r="L693">
        <f>IF(Table1[[#This Row],[Sales stage]]&lt;&gt;"Won",Table1[[#This Row],[Close Date/Expected Close Date]]-Table1[[#This Row],[Reporting Date]],"")</f>
        <v>104</v>
      </c>
      <c r="M693" s="2"/>
    </row>
    <row r="694" spans="1:13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4">
        <v>3960</v>
      </c>
      <c r="G694" s="8">
        <v>0.65</v>
      </c>
      <c r="H694" s="4">
        <f t="shared" si="10"/>
        <v>2574</v>
      </c>
      <c r="I694" s="4" t="s">
        <v>1051</v>
      </c>
      <c r="J694" s="6">
        <v>42121</v>
      </c>
      <c r="K694" s="10" t="s">
        <v>1045</v>
      </c>
      <c r="L694">
        <f>IF(Table1[[#This Row],[Sales stage]]&lt;&gt;"Won",Table1[[#This Row],[Close Date/Expected Close Date]]-Table1[[#This Row],[Reporting Date]],"")</f>
        <v>54</v>
      </c>
      <c r="M694" s="2"/>
    </row>
    <row r="695" spans="1:13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4">
        <v>4300</v>
      </c>
      <c r="G695" s="8">
        <v>0.5</v>
      </c>
      <c r="H695" s="4">
        <f t="shared" si="10"/>
        <v>2150</v>
      </c>
      <c r="I695" s="4" t="s">
        <v>1051</v>
      </c>
      <c r="J695" s="6">
        <v>42125</v>
      </c>
      <c r="K695" s="10" t="s">
        <v>1043</v>
      </c>
      <c r="L695">
        <f>IF(Table1[[#This Row],[Sales stage]]&lt;&gt;"Won",Table1[[#This Row],[Close Date/Expected Close Date]]-Table1[[#This Row],[Reporting Date]],"")</f>
        <v>58</v>
      </c>
      <c r="M695" s="2"/>
    </row>
    <row r="696" spans="1:13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4">
        <v>1460</v>
      </c>
      <c r="G696" s="8">
        <v>0.85</v>
      </c>
      <c r="H696" s="4">
        <f t="shared" si="10"/>
        <v>1241</v>
      </c>
      <c r="I696" s="4" t="s">
        <v>1051</v>
      </c>
      <c r="J696" s="6">
        <v>42169</v>
      </c>
      <c r="K696" s="10" t="s">
        <v>1043</v>
      </c>
      <c r="L696">
        <f>IF(Table1[[#This Row],[Sales stage]]&lt;&gt;"Won",Table1[[#This Row],[Close Date/Expected Close Date]]-Table1[[#This Row],[Reporting Date]],"")</f>
        <v>102</v>
      </c>
      <c r="M696" s="2"/>
    </row>
    <row r="697" spans="1:13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4">
        <v>490</v>
      </c>
      <c r="G697" s="8">
        <v>0.85</v>
      </c>
      <c r="H697" s="4">
        <f t="shared" si="10"/>
        <v>416.5</v>
      </c>
      <c r="I697" s="2" t="s">
        <v>1052</v>
      </c>
      <c r="J697" s="6">
        <v>42141</v>
      </c>
      <c r="K697" s="10" t="s">
        <v>1043</v>
      </c>
      <c r="L697">
        <f>IF(Table1[[#This Row],[Sales stage]]&lt;&gt;"Won",Table1[[#This Row],[Close Date/Expected Close Date]]-Table1[[#This Row],[Reporting Date]],"")</f>
        <v>74</v>
      </c>
      <c r="M697" s="2"/>
    </row>
    <row r="698" spans="1:13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4">
        <v>1310</v>
      </c>
      <c r="G698" s="8">
        <v>0.7</v>
      </c>
      <c r="H698" s="4">
        <f t="shared" si="10"/>
        <v>916.99999999999989</v>
      </c>
      <c r="I698" s="4" t="s">
        <v>1051</v>
      </c>
      <c r="J698" s="6">
        <v>42148</v>
      </c>
      <c r="K698" s="10" t="s">
        <v>1043</v>
      </c>
      <c r="L698">
        <f>IF(Table1[[#This Row],[Sales stage]]&lt;&gt;"Won",Table1[[#This Row],[Close Date/Expected Close Date]]-Table1[[#This Row],[Reporting Date]],"")</f>
        <v>81</v>
      </c>
      <c r="M698" s="2"/>
    </row>
    <row r="699" spans="1:13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4">
        <v>3460</v>
      </c>
      <c r="G699" s="8">
        <v>0.7</v>
      </c>
      <c r="H699" s="4">
        <f t="shared" si="10"/>
        <v>2422</v>
      </c>
      <c r="I699" s="4" t="s">
        <v>1051</v>
      </c>
      <c r="J699" s="6">
        <v>42171</v>
      </c>
      <c r="K699" s="10" t="s">
        <v>1046</v>
      </c>
      <c r="L699">
        <f>IF(Table1[[#This Row],[Sales stage]]&lt;&gt;"Won",Table1[[#This Row],[Close Date/Expected Close Date]]-Table1[[#This Row],[Reporting Date]],"")</f>
        <v>104</v>
      </c>
      <c r="M699" s="2"/>
    </row>
    <row r="700" spans="1:13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4">
        <v>2690</v>
      </c>
      <c r="G700" s="8">
        <v>0.65</v>
      </c>
      <c r="H700" s="4">
        <f t="shared" si="10"/>
        <v>1748.5</v>
      </c>
      <c r="I700" s="4" t="s">
        <v>1050</v>
      </c>
      <c r="J700" s="6">
        <v>42110</v>
      </c>
      <c r="K700" s="10" t="s">
        <v>1045</v>
      </c>
      <c r="L700">
        <f>IF(Table1[[#This Row],[Sales stage]]&lt;&gt;"Won",Table1[[#This Row],[Close Date/Expected Close Date]]-Table1[[#This Row],[Reporting Date]],"")</f>
        <v>43</v>
      </c>
      <c r="M700" s="2"/>
    </row>
    <row r="701" spans="1:13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4">
        <v>1600</v>
      </c>
      <c r="G701" s="8">
        <v>0.8</v>
      </c>
      <c r="H701" s="4">
        <f t="shared" si="10"/>
        <v>1280</v>
      </c>
      <c r="I701" s="4" t="s">
        <v>1053</v>
      </c>
      <c r="J701" s="6">
        <v>42163</v>
      </c>
      <c r="K701" s="10" t="s">
        <v>1044</v>
      </c>
      <c r="L701">
        <f>IF(Table1[[#This Row],[Sales stage]]&lt;&gt;"Won",Table1[[#This Row],[Close Date/Expected Close Date]]-Table1[[#This Row],[Reporting Date]],"")</f>
        <v>96</v>
      </c>
      <c r="M701" s="2"/>
    </row>
    <row r="702" spans="1:13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4">
        <v>4960</v>
      </c>
      <c r="G702" s="8">
        <v>0.55000000000000004</v>
      </c>
      <c r="H702" s="4">
        <f t="shared" si="10"/>
        <v>2728</v>
      </c>
      <c r="I702" s="4" t="s">
        <v>1050</v>
      </c>
      <c r="J702" s="6">
        <v>42130</v>
      </c>
      <c r="K702" s="10" t="s">
        <v>1044</v>
      </c>
      <c r="L702">
        <f>IF(Table1[[#This Row],[Sales stage]]&lt;&gt;"Won",Table1[[#This Row],[Close Date/Expected Close Date]]-Table1[[#This Row],[Reporting Date]],"")</f>
        <v>62</v>
      </c>
      <c r="M702" s="2"/>
    </row>
    <row r="703" spans="1:13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4">
        <v>2050</v>
      </c>
      <c r="G703" s="8">
        <v>0.6</v>
      </c>
      <c r="H703" s="4">
        <f t="shared" si="10"/>
        <v>1230</v>
      </c>
      <c r="I703" s="4" t="s">
        <v>1053</v>
      </c>
      <c r="J703" s="6">
        <v>42145</v>
      </c>
      <c r="K703" s="10" t="s">
        <v>1044</v>
      </c>
      <c r="L703">
        <f>IF(Table1[[#This Row],[Sales stage]]&lt;&gt;"Won",Table1[[#This Row],[Close Date/Expected Close Date]]-Table1[[#This Row],[Reporting Date]],"")</f>
        <v>77</v>
      </c>
      <c r="M703" s="2"/>
    </row>
    <row r="704" spans="1:13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4">
        <v>4800</v>
      </c>
      <c r="G704" s="8">
        <v>0.55000000000000004</v>
      </c>
      <c r="H704" s="4">
        <f t="shared" si="10"/>
        <v>2640</v>
      </c>
      <c r="I704" s="4" t="s">
        <v>1050</v>
      </c>
      <c r="J704" s="6">
        <v>42171</v>
      </c>
      <c r="K704" s="10" t="s">
        <v>1044</v>
      </c>
      <c r="L704">
        <f>IF(Table1[[#This Row],[Sales stage]]&lt;&gt;"Won",Table1[[#This Row],[Close Date/Expected Close Date]]-Table1[[#This Row],[Reporting Date]],"")</f>
        <v>103</v>
      </c>
      <c r="M704" s="2"/>
    </row>
    <row r="705" spans="1:13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4">
        <v>790</v>
      </c>
      <c r="G705" s="8">
        <v>0.7</v>
      </c>
      <c r="H705" s="4">
        <f t="shared" si="10"/>
        <v>553</v>
      </c>
      <c r="I705" s="4" t="s">
        <v>1050</v>
      </c>
      <c r="J705" s="6">
        <v>42158</v>
      </c>
      <c r="K705" s="10" t="s">
        <v>1043</v>
      </c>
      <c r="L705">
        <f>IF(Table1[[#This Row],[Sales stage]]&lt;&gt;"Won",Table1[[#This Row],[Close Date/Expected Close Date]]-Table1[[#This Row],[Reporting Date]],"")</f>
        <v>90</v>
      </c>
      <c r="M705" s="2"/>
    </row>
    <row r="706" spans="1:13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4">
        <v>4540</v>
      </c>
      <c r="G706" s="8">
        <v>0.6</v>
      </c>
      <c r="H706" s="4">
        <f t="shared" si="10"/>
        <v>2724</v>
      </c>
      <c r="I706" s="4" t="s">
        <v>1053</v>
      </c>
      <c r="J706" s="6">
        <v>42108</v>
      </c>
      <c r="K706" s="10" t="s">
        <v>1046</v>
      </c>
      <c r="L706">
        <f>IF(Table1[[#This Row],[Sales stage]]&lt;&gt;"Won",Table1[[#This Row],[Close Date/Expected Close Date]]-Table1[[#This Row],[Reporting Date]],"")</f>
        <v>40</v>
      </c>
      <c r="M706" s="2"/>
    </row>
    <row r="707" spans="1:13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4">
        <v>1290</v>
      </c>
      <c r="G707" s="8">
        <v>0.7</v>
      </c>
      <c r="H707" s="4">
        <f t="shared" ref="H707:H770" si="11">F707*G707</f>
        <v>902.99999999999989</v>
      </c>
      <c r="I707" s="4" t="s">
        <v>1053</v>
      </c>
      <c r="J707" s="6">
        <v>42160</v>
      </c>
      <c r="K707" s="10"/>
      <c r="L707">
        <f>IF(Table1[[#This Row],[Sales stage]]&lt;&gt;"Won",Table1[[#This Row],[Close Date/Expected Close Date]]-Table1[[#This Row],[Reporting Date]],"")</f>
        <v>92</v>
      </c>
      <c r="M707" s="2"/>
    </row>
    <row r="708" spans="1:13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4">
        <v>3180</v>
      </c>
      <c r="G708" s="8">
        <v>0.55000000000000004</v>
      </c>
      <c r="H708" s="4">
        <f t="shared" si="11"/>
        <v>1749.0000000000002</v>
      </c>
      <c r="I708" s="4" t="s">
        <v>1051</v>
      </c>
      <c r="J708" s="6">
        <v>42107</v>
      </c>
      <c r="K708" s="10" t="s">
        <v>1043</v>
      </c>
      <c r="L708">
        <f>IF(Table1[[#This Row],[Sales stage]]&lt;&gt;"Won",Table1[[#This Row],[Close Date/Expected Close Date]]-Table1[[#This Row],[Reporting Date]],"")</f>
        <v>39</v>
      </c>
      <c r="M708" s="2"/>
    </row>
    <row r="709" spans="1:13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4">
        <v>2360</v>
      </c>
      <c r="G709" s="8">
        <v>0.7</v>
      </c>
      <c r="H709" s="4">
        <f t="shared" si="11"/>
        <v>1652</v>
      </c>
      <c r="I709" s="4" t="s">
        <v>1051</v>
      </c>
      <c r="J709" s="6">
        <v>42175</v>
      </c>
      <c r="K709" s="10"/>
      <c r="L709">
        <f>IF(Table1[[#This Row],[Sales stage]]&lt;&gt;"Won",Table1[[#This Row],[Close Date/Expected Close Date]]-Table1[[#This Row],[Reporting Date]],"")</f>
        <v>107</v>
      </c>
      <c r="M709" s="2"/>
    </row>
    <row r="710" spans="1:13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4">
        <v>4500</v>
      </c>
      <c r="G710" s="8">
        <v>0.6</v>
      </c>
      <c r="H710" s="4">
        <f t="shared" si="11"/>
        <v>2700</v>
      </c>
      <c r="I710" s="4" t="s">
        <v>1053</v>
      </c>
      <c r="J710" s="6">
        <v>42116</v>
      </c>
      <c r="K710" s="10" t="s">
        <v>1043</v>
      </c>
      <c r="L710">
        <f>IF(Table1[[#This Row],[Sales stage]]&lt;&gt;"Won",Table1[[#This Row],[Close Date/Expected Close Date]]-Table1[[#This Row],[Reporting Date]],"")</f>
        <v>48</v>
      </c>
      <c r="M710" s="2"/>
    </row>
    <row r="711" spans="1:13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4">
        <v>3670</v>
      </c>
      <c r="G711" s="8">
        <v>0.6</v>
      </c>
      <c r="H711" s="4">
        <f t="shared" si="11"/>
        <v>2202</v>
      </c>
      <c r="I711" s="4" t="s">
        <v>1051</v>
      </c>
      <c r="J711" s="6">
        <v>42143</v>
      </c>
      <c r="K711" s="10" t="s">
        <v>1043</v>
      </c>
      <c r="L711">
        <f>IF(Table1[[#This Row],[Sales stage]]&lt;&gt;"Won",Table1[[#This Row],[Close Date/Expected Close Date]]-Table1[[#This Row],[Reporting Date]],"")</f>
        <v>75</v>
      </c>
      <c r="M711" s="2"/>
    </row>
    <row r="712" spans="1:13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4">
        <v>3600</v>
      </c>
      <c r="G712" s="8">
        <v>0.8</v>
      </c>
      <c r="H712" s="4">
        <f t="shared" si="11"/>
        <v>2880</v>
      </c>
      <c r="I712" s="4" t="s">
        <v>1053</v>
      </c>
      <c r="J712" s="6">
        <v>42096</v>
      </c>
      <c r="K712" s="10"/>
      <c r="L712">
        <f>IF(Table1[[#This Row],[Sales stage]]&lt;&gt;"Won",Table1[[#This Row],[Close Date/Expected Close Date]]-Table1[[#This Row],[Reporting Date]],"")</f>
        <v>28</v>
      </c>
      <c r="M712" s="2"/>
    </row>
    <row r="713" spans="1:13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4">
        <v>3370</v>
      </c>
      <c r="G713" s="8">
        <v>0.7</v>
      </c>
      <c r="H713" s="4">
        <f t="shared" si="11"/>
        <v>2359</v>
      </c>
      <c r="I713" s="4" t="s">
        <v>1051</v>
      </c>
      <c r="J713" s="6">
        <v>42128</v>
      </c>
      <c r="K713" s="10" t="s">
        <v>1046</v>
      </c>
      <c r="L713">
        <f>IF(Table1[[#This Row],[Sales stage]]&lt;&gt;"Won",Table1[[#This Row],[Close Date/Expected Close Date]]-Table1[[#This Row],[Reporting Date]],"")</f>
        <v>60</v>
      </c>
      <c r="M713" s="2"/>
    </row>
    <row r="714" spans="1:13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4">
        <v>2510</v>
      </c>
      <c r="G714" s="8">
        <v>0.7</v>
      </c>
      <c r="H714" s="4">
        <f t="shared" si="11"/>
        <v>1757</v>
      </c>
      <c r="I714" s="4" t="s">
        <v>1053</v>
      </c>
      <c r="J714" s="6">
        <v>42133</v>
      </c>
      <c r="K714" s="10" t="s">
        <v>1043</v>
      </c>
      <c r="L714">
        <f>IF(Table1[[#This Row],[Sales stage]]&lt;&gt;"Won",Table1[[#This Row],[Close Date/Expected Close Date]]-Table1[[#This Row],[Reporting Date]],"")</f>
        <v>65</v>
      </c>
      <c r="M714" s="2"/>
    </row>
    <row r="715" spans="1:13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4">
        <v>3600</v>
      </c>
      <c r="G715" s="8">
        <v>0.65</v>
      </c>
      <c r="H715" s="4">
        <f t="shared" si="11"/>
        <v>2340</v>
      </c>
      <c r="I715" s="4" t="s">
        <v>1051</v>
      </c>
      <c r="J715" s="6">
        <v>42158</v>
      </c>
      <c r="K715" s="10" t="s">
        <v>1044</v>
      </c>
      <c r="L715">
        <f>IF(Table1[[#This Row],[Sales stage]]&lt;&gt;"Won",Table1[[#This Row],[Close Date/Expected Close Date]]-Table1[[#This Row],[Reporting Date]],"")</f>
        <v>90</v>
      </c>
      <c r="M715" s="2"/>
    </row>
    <row r="716" spans="1:13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4">
        <v>110</v>
      </c>
      <c r="G716" s="8">
        <v>0.85</v>
      </c>
      <c r="H716" s="4">
        <f t="shared" si="11"/>
        <v>93.5</v>
      </c>
      <c r="I716" s="4" t="s">
        <v>1053</v>
      </c>
      <c r="J716" s="6">
        <v>42098</v>
      </c>
      <c r="K716" s="10"/>
      <c r="L716">
        <f>IF(Table1[[#This Row],[Sales stage]]&lt;&gt;"Won",Table1[[#This Row],[Close Date/Expected Close Date]]-Table1[[#This Row],[Reporting Date]],"")</f>
        <v>30</v>
      </c>
      <c r="M716" s="2"/>
    </row>
    <row r="717" spans="1:13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4">
        <v>870</v>
      </c>
      <c r="G717" s="8">
        <v>0.85</v>
      </c>
      <c r="H717" s="4">
        <f t="shared" si="11"/>
        <v>739.5</v>
      </c>
      <c r="I717" s="4" t="s">
        <v>1050</v>
      </c>
      <c r="J717" s="6">
        <v>42181</v>
      </c>
      <c r="K717" s="10" t="s">
        <v>1044</v>
      </c>
      <c r="L717">
        <f>IF(Table1[[#This Row],[Sales stage]]&lt;&gt;"Won",Table1[[#This Row],[Close Date/Expected Close Date]]-Table1[[#This Row],[Reporting Date]],"")</f>
        <v>113</v>
      </c>
      <c r="M717" s="2"/>
    </row>
    <row r="718" spans="1:13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4">
        <v>1500</v>
      </c>
      <c r="G718" s="8">
        <v>0.85</v>
      </c>
      <c r="H718" s="4">
        <f t="shared" si="11"/>
        <v>1275</v>
      </c>
      <c r="I718" s="4" t="s">
        <v>1053</v>
      </c>
      <c r="J718" s="6">
        <v>42130</v>
      </c>
      <c r="K718" s="10" t="s">
        <v>1044</v>
      </c>
      <c r="L718">
        <f>IF(Table1[[#This Row],[Sales stage]]&lt;&gt;"Won",Table1[[#This Row],[Close Date/Expected Close Date]]-Table1[[#This Row],[Reporting Date]],"")</f>
        <v>62</v>
      </c>
      <c r="M718" s="2"/>
    </row>
    <row r="719" spans="1:13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4">
        <v>1830</v>
      </c>
      <c r="G719" s="8">
        <v>0.65</v>
      </c>
      <c r="H719" s="4">
        <f t="shared" si="11"/>
        <v>1189.5</v>
      </c>
      <c r="I719" s="4" t="s">
        <v>1053</v>
      </c>
      <c r="J719" s="6">
        <v>42103</v>
      </c>
      <c r="K719" s="10"/>
      <c r="L719">
        <f>IF(Table1[[#This Row],[Sales stage]]&lt;&gt;"Won",Table1[[#This Row],[Close Date/Expected Close Date]]-Table1[[#This Row],[Reporting Date]],"")</f>
        <v>35</v>
      </c>
      <c r="M719" s="2"/>
    </row>
    <row r="720" spans="1:13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4">
        <v>1630</v>
      </c>
      <c r="G720" s="8">
        <v>0.7</v>
      </c>
      <c r="H720" s="4">
        <f t="shared" si="11"/>
        <v>1141</v>
      </c>
      <c r="I720" s="4" t="s">
        <v>1051</v>
      </c>
      <c r="J720" s="6">
        <v>42085</v>
      </c>
      <c r="K720" s="10"/>
      <c r="L720" t="str">
        <f>IF(Table1[[#This Row],[Sales stage]]&lt;&gt;"Won",Table1[[#This Row],[Close Date/Expected Close Date]]-Table1[[#This Row],[Reporting Date]],"")</f>
        <v/>
      </c>
      <c r="M720" s="2"/>
    </row>
    <row r="721" spans="1:13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4">
        <v>1990</v>
      </c>
      <c r="G721" s="8">
        <v>0.6</v>
      </c>
      <c r="H721" s="4">
        <f t="shared" si="11"/>
        <v>1194</v>
      </c>
      <c r="I721" s="4" t="s">
        <v>1050</v>
      </c>
      <c r="J721" s="6">
        <v>42112</v>
      </c>
      <c r="K721" s="10" t="s">
        <v>1044</v>
      </c>
      <c r="L721">
        <f>IF(Table1[[#This Row],[Sales stage]]&lt;&gt;"Won",Table1[[#This Row],[Close Date/Expected Close Date]]-Table1[[#This Row],[Reporting Date]],"")</f>
        <v>43</v>
      </c>
      <c r="M721" s="2"/>
    </row>
    <row r="722" spans="1:13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4">
        <v>4270</v>
      </c>
      <c r="G722" s="8">
        <v>0.5</v>
      </c>
      <c r="H722" s="4">
        <f t="shared" si="11"/>
        <v>2135</v>
      </c>
      <c r="I722" s="4" t="s">
        <v>1051</v>
      </c>
      <c r="J722" s="6">
        <v>42124</v>
      </c>
      <c r="K722" s="10" t="s">
        <v>1046</v>
      </c>
      <c r="L722">
        <f>IF(Table1[[#This Row],[Sales stage]]&lt;&gt;"Won",Table1[[#This Row],[Close Date/Expected Close Date]]-Table1[[#This Row],[Reporting Date]],"")</f>
        <v>55</v>
      </c>
      <c r="M722" s="2"/>
    </row>
    <row r="723" spans="1:13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4">
        <v>4320</v>
      </c>
      <c r="G723" s="8">
        <v>0.55000000000000004</v>
      </c>
      <c r="H723" s="4">
        <f t="shared" si="11"/>
        <v>2376</v>
      </c>
      <c r="I723" s="4" t="s">
        <v>1051</v>
      </c>
      <c r="J723" s="6">
        <v>42178</v>
      </c>
      <c r="K723" s="10" t="s">
        <v>1045</v>
      </c>
      <c r="L723">
        <f>IF(Table1[[#This Row],[Sales stage]]&lt;&gt;"Won",Table1[[#This Row],[Close Date/Expected Close Date]]-Table1[[#This Row],[Reporting Date]],"")</f>
        <v>109</v>
      </c>
      <c r="M723" s="2"/>
    </row>
    <row r="724" spans="1:13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4">
        <v>590</v>
      </c>
      <c r="G724" s="8">
        <v>0.65</v>
      </c>
      <c r="H724" s="4">
        <f t="shared" si="11"/>
        <v>383.5</v>
      </c>
      <c r="I724" s="4" t="s">
        <v>1050</v>
      </c>
      <c r="J724" s="6">
        <v>42141</v>
      </c>
      <c r="K724" s="10" t="s">
        <v>1046</v>
      </c>
      <c r="L724">
        <f>IF(Table1[[#This Row],[Sales stage]]&lt;&gt;"Won",Table1[[#This Row],[Close Date/Expected Close Date]]-Table1[[#This Row],[Reporting Date]],"")</f>
        <v>72</v>
      </c>
      <c r="M724" s="2"/>
    </row>
    <row r="725" spans="1:13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4">
        <v>1200</v>
      </c>
      <c r="G725" s="8">
        <v>0.85</v>
      </c>
      <c r="H725" s="4">
        <f t="shared" si="11"/>
        <v>1020</v>
      </c>
      <c r="I725" s="4" t="s">
        <v>1051</v>
      </c>
      <c r="J725" s="6">
        <v>42170</v>
      </c>
      <c r="K725" s="10" t="s">
        <v>1044</v>
      </c>
      <c r="L725">
        <f>IF(Table1[[#This Row],[Sales stage]]&lt;&gt;"Won",Table1[[#This Row],[Close Date/Expected Close Date]]-Table1[[#This Row],[Reporting Date]],"")</f>
        <v>101</v>
      </c>
      <c r="M725" s="2"/>
    </row>
    <row r="726" spans="1:13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4">
        <v>1920</v>
      </c>
      <c r="G726" s="8">
        <v>0.55000000000000004</v>
      </c>
      <c r="H726" s="4">
        <f t="shared" si="11"/>
        <v>1056</v>
      </c>
      <c r="I726" s="4" t="s">
        <v>1050</v>
      </c>
      <c r="J726" s="6">
        <v>42119</v>
      </c>
      <c r="K726" s="10" t="s">
        <v>1046</v>
      </c>
      <c r="L726">
        <f>IF(Table1[[#This Row],[Sales stage]]&lt;&gt;"Won",Table1[[#This Row],[Close Date/Expected Close Date]]-Table1[[#This Row],[Reporting Date]],"")</f>
        <v>50</v>
      </c>
      <c r="M726" s="2"/>
    </row>
    <row r="727" spans="1:13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4">
        <v>250</v>
      </c>
      <c r="G727" s="8">
        <v>0.6</v>
      </c>
      <c r="H727" s="4">
        <f t="shared" si="11"/>
        <v>150</v>
      </c>
      <c r="I727" s="4" t="s">
        <v>1051</v>
      </c>
      <c r="J727" s="6">
        <v>42127</v>
      </c>
      <c r="K727" s="10" t="s">
        <v>1044</v>
      </c>
      <c r="L727">
        <f>IF(Table1[[#This Row],[Sales stage]]&lt;&gt;"Won",Table1[[#This Row],[Close Date/Expected Close Date]]-Table1[[#This Row],[Reporting Date]],"")</f>
        <v>58</v>
      </c>
      <c r="M727" s="2"/>
    </row>
    <row r="728" spans="1:13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4">
        <v>3360</v>
      </c>
      <c r="G728" s="8">
        <v>0.8</v>
      </c>
      <c r="H728" s="4">
        <f t="shared" si="11"/>
        <v>2688</v>
      </c>
      <c r="I728" s="4" t="s">
        <v>1051</v>
      </c>
      <c r="J728" s="6">
        <v>42096</v>
      </c>
      <c r="K728" s="10" t="s">
        <v>1043</v>
      </c>
      <c r="L728">
        <f>IF(Table1[[#This Row],[Sales stage]]&lt;&gt;"Won",Table1[[#This Row],[Close Date/Expected Close Date]]-Table1[[#This Row],[Reporting Date]],"")</f>
        <v>27</v>
      </c>
      <c r="M728" s="2"/>
    </row>
    <row r="729" spans="1:13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4">
        <v>4450</v>
      </c>
      <c r="G729" s="8">
        <v>0.75</v>
      </c>
      <c r="H729" s="4">
        <f t="shared" si="11"/>
        <v>3337.5</v>
      </c>
      <c r="I729" s="4" t="s">
        <v>1050</v>
      </c>
      <c r="J729" s="6">
        <v>42179</v>
      </c>
      <c r="K729" s="10" t="s">
        <v>1043</v>
      </c>
      <c r="L729">
        <f>IF(Table1[[#This Row],[Sales stage]]&lt;&gt;"Won",Table1[[#This Row],[Close Date/Expected Close Date]]-Table1[[#This Row],[Reporting Date]],"")</f>
        <v>110</v>
      </c>
      <c r="M729" s="2"/>
    </row>
    <row r="730" spans="1:13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4">
        <v>4050</v>
      </c>
      <c r="G730" s="8">
        <v>0.7</v>
      </c>
      <c r="H730" s="4">
        <f t="shared" si="11"/>
        <v>2835</v>
      </c>
      <c r="I730" s="4" t="s">
        <v>1053</v>
      </c>
      <c r="J730" s="6">
        <v>42090</v>
      </c>
      <c r="K730" s="10"/>
      <c r="L730" t="str">
        <f>IF(Table1[[#This Row],[Sales stage]]&lt;&gt;"Won",Table1[[#This Row],[Close Date/Expected Close Date]]-Table1[[#This Row],[Reporting Date]],"")</f>
        <v/>
      </c>
      <c r="M730" s="2"/>
    </row>
    <row r="731" spans="1:13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4">
        <v>3430</v>
      </c>
      <c r="G731" s="8">
        <v>0.85</v>
      </c>
      <c r="H731" s="4">
        <f t="shared" si="11"/>
        <v>2915.5</v>
      </c>
      <c r="I731" s="4" t="s">
        <v>1051</v>
      </c>
      <c r="J731" s="6">
        <v>42143</v>
      </c>
      <c r="K731" s="10" t="s">
        <v>1045</v>
      </c>
      <c r="L731">
        <f>IF(Table1[[#This Row],[Sales stage]]&lt;&gt;"Won",Table1[[#This Row],[Close Date/Expected Close Date]]-Table1[[#This Row],[Reporting Date]],"")</f>
        <v>73</v>
      </c>
      <c r="M731" s="2"/>
    </row>
    <row r="732" spans="1:13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4">
        <v>4310</v>
      </c>
      <c r="G732" s="8">
        <v>0.55000000000000004</v>
      </c>
      <c r="H732" s="4">
        <f t="shared" si="11"/>
        <v>2370.5</v>
      </c>
      <c r="I732" s="4" t="s">
        <v>1050</v>
      </c>
      <c r="J732" s="6">
        <v>42126</v>
      </c>
      <c r="K732" s="10" t="s">
        <v>1045</v>
      </c>
      <c r="L732">
        <f>IF(Table1[[#This Row],[Sales stage]]&lt;&gt;"Won",Table1[[#This Row],[Close Date/Expected Close Date]]-Table1[[#This Row],[Reporting Date]],"")</f>
        <v>56</v>
      </c>
      <c r="M732" s="2"/>
    </row>
    <row r="733" spans="1:13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4">
        <v>1740</v>
      </c>
      <c r="G733" s="8">
        <v>0.55000000000000004</v>
      </c>
      <c r="H733" s="4">
        <f t="shared" si="11"/>
        <v>957.00000000000011</v>
      </c>
      <c r="I733" s="4" t="s">
        <v>1050</v>
      </c>
      <c r="J733" s="6">
        <v>42105</v>
      </c>
      <c r="K733" s="10" t="s">
        <v>1045</v>
      </c>
      <c r="L733">
        <f>IF(Table1[[#This Row],[Sales stage]]&lt;&gt;"Won",Table1[[#This Row],[Close Date/Expected Close Date]]-Table1[[#This Row],[Reporting Date]],"")</f>
        <v>35</v>
      </c>
      <c r="M733" s="2"/>
    </row>
    <row r="734" spans="1:13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4">
        <v>1960</v>
      </c>
      <c r="G734" s="8">
        <v>0.5</v>
      </c>
      <c r="H734" s="4">
        <f t="shared" si="11"/>
        <v>980</v>
      </c>
      <c r="I734" s="4" t="s">
        <v>1050</v>
      </c>
      <c r="J734" s="6">
        <v>42110</v>
      </c>
      <c r="K734" s="10" t="s">
        <v>1043</v>
      </c>
      <c r="L734">
        <f>IF(Table1[[#This Row],[Sales stage]]&lt;&gt;"Won",Table1[[#This Row],[Close Date/Expected Close Date]]-Table1[[#This Row],[Reporting Date]],"")</f>
        <v>40</v>
      </c>
      <c r="M734" s="2"/>
    </row>
    <row r="735" spans="1:13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4">
        <v>1640</v>
      </c>
      <c r="G735" s="8">
        <v>0.6</v>
      </c>
      <c r="H735" s="4">
        <f t="shared" si="11"/>
        <v>984</v>
      </c>
      <c r="I735" s="4" t="s">
        <v>1053</v>
      </c>
      <c r="J735" s="6">
        <v>42191</v>
      </c>
      <c r="K735" s="10"/>
      <c r="L735">
        <f>IF(Table1[[#This Row],[Sales stage]]&lt;&gt;"Won",Table1[[#This Row],[Close Date/Expected Close Date]]-Table1[[#This Row],[Reporting Date]],"")</f>
        <v>121</v>
      </c>
      <c r="M735" s="2"/>
    </row>
    <row r="736" spans="1:13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4">
        <v>1720</v>
      </c>
      <c r="G736" s="8">
        <v>0.65</v>
      </c>
      <c r="H736" s="4">
        <f t="shared" si="11"/>
        <v>1118</v>
      </c>
      <c r="I736" s="4" t="s">
        <v>1050</v>
      </c>
      <c r="J736" s="6">
        <v>42121</v>
      </c>
      <c r="K736" s="10" t="s">
        <v>1044</v>
      </c>
      <c r="L736">
        <f>IF(Table1[[#This Row],[Sales stage]]&lt;&gt;"Won",Table1[[#This Row],[Close Date/Expected Close Date]]-Table1[[#This Row],[Reporting Date]],"")</f>
        <v>51</v>
      </c>
      <c r="M736" s="2"/>
    </row>
    <row r="737" spans="1:13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4">
        <v>1600</v>
      </c>
      <c r="G737" s="8">
        <v>0.6</v>
      </c>
      <c r="H737" s="4">
        <f t="shared" si="11"/>
        <v>960</v>
      </c>
      <c r="I737" s="4" t="s">
        <v>1050</v>
      </c>
      <c r="J737" s="6">
        <v>42165</v>
      </c>
      <c r="K737" s="10" t="s">
        <v>1046</v>
      </c>
      <c r="L737">
        <f>IF(Table1[[#This Row],[Sales stage]]&lt;&gt;"Won",Table1[[#This Row],[Close Date/Expected Close Date]]-Table1[[#This Row],[Reporting Date]],"")</f>
        <v>95</v>
      </c>
      <c r="M737" s="2"/>
    </row>
    <row r="738" spans="1:13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4">
        <v>3400</v>
      </c>
      <c r="G738" s="8">
        <v>0.8</v>
      </c>
      <c r="H738" s="4">
        <f t="shared" si="11"/>
        <v>2720</v>
      </c>
      <c r="I738" s="4" t="s">
        <v>1050</v>
      </c>
      <c r="J738" s="6">
        <v>42150</v>
      </c>
      <c r="K738" s="10"/>
      <c r="L738">
        <f>IF(Table1[[#This Row],[Sales stage]]&lt;&gt;"Won",Table1[[#This Row],[Close Date/Expected Close Date]]-Table1[[#This Row],[Reporting Date]],"")</f>
        <v>80</v>
      </c>
      <c r="M738" s="2"/>
    </row>
    <row r="739" spans="1:13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4">
        <v>1750</v>
      </c>
      <c r="G739" s="8">
        <v>0.65</v>
      </c>
      <c r="H739" s="4">
        <f t="shared" si="11"/>
        <v>1137.5</v>
      </c>
      <c r="I739" s="4" t="s">
        <v>1050</v>
      </c>
      <c r="J739" s="6">
        <v>42150</v>
      </c>
      <c r="K739" s="10" t="s">
        <v>1043</v>
      </c>
      <c r="L739">
        <f>IF(Table1[[#This Row],[Sales stage]]&lt;&gt;"Won",Table1[[#This Row],[Close Date/Expected Close Date]]-Table1[[#This Row],[Reporting Date]],"")</f>
        <v>80</v>
      </c>
      <c r="M739" s="2"/>
    </row>
    <row r="740" spans="1:13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4">
        <v>900</v>
      </c>
      <c r="G740" s="8">
        <v>0.8</v>
      </c>
      <c r="H740" s="4">
        <f t="shared" si="11"/>
        <v>720</v>
      </c>
      <c r="I740" s="4" t="s">
        <v>1051</v>
      </c>
      <c r="J740" s="6">
        <v>42141</v>
      </c>
      <c r="K740" s="10" t="s">
        <v>1043</v>
      </c>
      <c r="L740">
        <f>IF(Table1[[#This Row],[Sales stage]]&lt;&gt;"Won",Table1[[#This Row],[Close Date/Expected Close Date]]-Table1[[#This Row],[Reporting Date]],"")</f>
        <v>71</v>
      </c>
      <c r="M740" s="2"/>
    </row>
    <row r="741" spans="1:13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4">
        <v>2030</v>
      </c>
      <c r="G741" s="8">
        <v>0.75</v>
      </c>
      <c r="H741" s="4">
        <f t="shared" si="11"/>
        <v>1522.5</v>
      </c>
      <c r="I741" s="4" t="s">
        <v>1053</v>
      </c>
      <c r="J741" s="6">
        <v>42170</v>
      </c>
      <c r="K741" s="10"/>
      <c r="L741">
        <f>IF(Table1[[#This Row],[Sales stage]]&lt;&gt;"Won",Table1[[#This Row],[Close Date/Expected Close Date]]-Table1[[#This Row],[Reporting Date]],"")</f>
        <v>100</v>
      </c>
      <c r="M741" s="2"/>
    </row>
    <row r="742" spans="1:13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4">
        <v>4480</v>
      </c>
      <c r="G742" s="8">
        <v>0.7</v>
      </c>
      <c r="H742" s="4">
        <f t="shared" si="11"/>
        <v>3136</v>
      </c>
      <c r="I742" s="4" t="s">
        <v>1051</v>
      </c>
      <c r="J742" s="6">
        <v>42100</v>
      </c>
      <c r="K742" s="10" t="s">
        <v>1044</v>
      </c>
      <c r="L742">
        <f>IF(Table1[[#This Row],[Sales stage]]&lt;&gt;"Won",Table1[[#This Row],[Close Date/Expected Close Date]]-Table1[[#This Row],[Reporting Date]],"")</f>
        <v>29</v>
      </c>
      <c r="M742" s="2"/>
    </row>
    <row r="743" spans="1:13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4">
        <v>4510</v>
      </c>
      <c r="G743" s="8">
        <v>0.65</v>
      </c>
      <c r="H743" s="4">
        <f t="shared" si="11"/>
        <v>2931.5</v>
      </c>
      <c r="I743" s="4" t="s">
        <v>1050</v>
      </c>
      <c r="J743" s="6">
        <v>42133</v>
      </c>
      <c r="K743" s="10" t="s">
        <v>1043</v>
      </c>
      <c r="L743">
        <f>IF(Table1[[#This Row],[Sales stage]]&lt;&gt;"Won",Table1[[#This Row],[Close Date/Expected Close Date]]-Table1[[#This Row],[Reporting Date]],"")</f>
        <v>62</v>
      </c>
      <c r="M743" s="2"/>
    </row>
    <row r="744" spans="1:13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4">
        <v>1370</v>
      </c>
      <c r="G744" s="8">
        <v>0.85</v>
      </c>
      <c r="H744" s="4">
        <f t="shared" si="11"/>
        <v>1164.5</v>
      </c>
      <c r="I744" s="4" t="s">
        <v>1051</v>
      </c>
      <c r="J744" s="6">
        <v>42139</v>
      </c>
      <c r="K744" s="10" t="s">
        <v>1044</v>
      </c>
      <c r="L744">
        <f>IF(Table1[[#This Row],[Sales stage]]&lt;&gt;"Won",Table1[[#This Row],[Close Date/Expected Close Date]]-Table1[[#This Row],[Reporting Date]],"")</f>
        <v>68</v>
      </c>
      <c r="M744" s="2"/>
    </row>
    <row r="745" spans="1:13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4">
        <v>2730</v>
      </c>
      <c r="G745" s="8">
        <v>0.8</v>
      </c>
      <c r="H745" s="4">
        <f t="shared" si="11"/>
        <v>2184</v>
      </c>
      <c r="I745" s="4" t="s">
        <v>1053</v>
      </c>
      <c r="J745" s="6">
        <v>42112</v>
      </c>
      <c r="K745" s="10" t="s">
        <v>1045</v>
      </c>
      <c r="L745">
        <f>IF(Table1[[#This Row],[Sales stage]]&lt;&gt;"Won",Table1[[#This Row],[Close Date/Expected Close Date]]-Table1[[#This Row],[Reporting Date]],"")</f>
        <v>41</v>
      </c>
      <c r="M745" s="2"/>
    </row>
    <row r="746" spans="1:13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4">
        <v>2900</v>
      </c>
      <c r="G746" s="8">
        <v>0.65</v>
      </c>
      <c r="H746" s="4">
        <f t="shared" si="11"/>
        <v>1885</v>
      </c>
      <c r="I746" s="4" t="s">
        <v>1053</v>
      </c>
      <c r="J746" s="6">
        <v>42171</v>
      </c>
      <c r="K746" s="10" t="s">
        <v>1043</v>
      </c>
      <c r="L746">
        <f>IF(Table1[[#This Row],[Sales stage]]&lt;&gt;"Won",Table1[[#This Row],[Close Date/Expected Close Date]]-Table1[[#This Row],[Reporting Date]],"")</f>
        <v>100</v>
      </c>
      <c r="M746" s="2"/>
    </row>
    <row r="747" spans="1:13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4">
        <v>2360</v>
      </c>
      <c r="G747" s="8">
        <v>0.7</v>
      </c>
      <c r="H747" s="4">
        <f t="shared" si="11"/>
        <v>1652</v>
      </c>
      <c r="I747" s="4" t="s">
        <v>1053</v>
      </c>
      <c r="J747" s="6">
        <v>42173</v>
      </c>
      <c r="K747" s="10" t="s">
        <v>1044</v>
      </c>
      <c r="L747">
        <f>IF(Table1[[#This Row],[Sales stage]]&lt;&gt;"Won",Table1[[#This Row],[Close Date/Expected Close Date]]-Table1[[#This Row],[Reporting Date]],"")</f>
        <v>102</v>
      </c>
      <c r="M747" s="2"/>
    </row>
    <row r="748" spans="1:13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4">
        <v>4290</v>
      </c>
      <c r="G748" s="8">
        <v>0.85</v>
      </c>
      <c r="H748" s="4">
        <f t="shared" si="11"/>
        <v>3646.5</v>
      </c>
      <c r="I748" s="4" t="s">
        <v>1051</v>
      </c>
      <c r="J748" s="6">
        <v>42160</v>
      </c>
      <c r="K748" s="10" t="s">
        <v>1044</v>
      </c>
      <c r="L748">
        <f>IF(Table1[[#This Row],[Sales stage]]&lt;&gt;"Won",Table1[[#This Row],[Close Date/Expected Close Date]]-Table1[[#This Row],[Reporting Date]],"")</f>
        <v>89</v>
      </c>
      <c r="M748" s="2"/>
    </row>
    <row r="749" spans="1:13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4">
        <v>770</v>
      </c>
      <c r="G749" s="8">
        <v>0.75</v>
      </c>
      <c r="H749" s="4">
        <f t="shared" si="11"/>
        <v>577.5</v>
      </c>
      <c r="I749" s="4" t="s">
        <v>1050</v>
      </c>
      <c r="J749" s="6">
        <v>42131</v>
      </c>
      <c r="K749" s="10" t="s">
        <v>1046</v>
      </c>
      <c r="L749">
        <f>IF(Table1[[#This Row],[Sales stage]]&lt;&gt;"Won",Table1[[#This Row],[Close Date/Expected Close Date]]-Table1[[#This Row],[Reporting Date]],"")</f>
        <v>60</v>
      </c>
      <c r="M749" s="2"/>
    </row>
    <row r="750" spans="1:13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4">
        <v>710</v>
      </c>
      <c r="G750" s="8">
        <v>0.6</v>
      </c>
      <c r="H750" s="4">
        <f t="shared" si="11"/>
        <v>426</v>
      </c>
      <c r="I750" s="4" t="s">
        <v>1053</v>
      </c>
      <c r="J750" s="6">
        <v>42103</v>
      </c>
      <c r="K750" s="10" t="s">
        <v>1043</v>
      </c>
      <c r="L750">
        <f>IF(Table1[[#This Row],[Sales stage]]&lt;&gt;"Won",Table1[[#This Row],[Close Date/Expected Close Date]]-Table1[[#This Row],[Reporting Date]],"")</f>
        <v>32</v>
      </c>
      <c r="M750" s="2"/>
    </row>
    <row r="751" spans="1:13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4">
        <v>750</v>
      </c>
      <c r="G751" s="8">
        <v>0.8</v>
      </c>
      <c r="H751" s="4">
        <f t="shared" si="11"/>
        <v>600</v>
      </c>
      <c r="I751" s="4" t="s">
        <v>1051</v>
      </c>
      <c r="J751" s="6">
        <v>42134</v>
      </c>
      <c r="K751" s="10" t="s">
        <v>1043</v>
      </c>
      <c r="L751">
        <f>IF(Table1[[#This Row],[Sales stage]]&lt;&gt;"Won",Table1[[#This Row],[Close Date/Expected Close Date]]-Table1[[#This Row],[Reporting Date]],"")</f>
        <v>63</v>
      </c>
      <c r="M751" s="2"/>
    </row>
    <row r="752" spans="1:13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4">
        <v>4490</v>
      </c>
      <c r="G752" s="8">
        <v>0.55000000000000004</v>
      </c>
      <c r="H752" s="4">
        <f t="shared" si="11"/>
        <v>2469.5</v>
      </c>
      <c r="I752" s="4" t="s">
        <v>1051</v>
      </c>
      <c r="J752" s="6">
        <v>42102</v>
      </c>
      <c r="K752" s="10" t="s">
        <v>1044</v>
      </c>
      <c r="L752">
        <f>IF(Table1[[#This Row],[Sales stage]]&lt;&gt;"Won",Table1[[#This Row],[Close Date/Expected Close Date]]-Table1[[#This Row],[Reporting Date]],"")</f>
        <v>30</v>
      </c>
      <c r="M752" s="2"/>
    </row>
    <row r="753" spans="1:13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4">
        <v>3660</v>
      </c>
      <c r="G753" s="8">
        <v>0.8</v>
      </c>
      <c r="H753" s="4">
        <f t="shared" si="11"/>
        <v>2928</v>
      </c>
      <c r="I753" s="4" t="s">
        <v>1050</v>
      </c>
      <c r="J753" s="6">
        <v>42161</v>
      </c>
      <c r="K753" s="10" t="s">
        <v>1043</v>
      </c>
      <c r="L753">
        <f>IF(Table1[[#This Row],[Sales stage]]&lt;&gt;"Won",Table1[[#This Row],[Close Date/Expected Close Date]]-Table1[[#This Row],[Reporting Date]],"")</f>
        <v>89</v>
      </c>
      <c r="M753" s="2"/>
    </row>
    <row r="754" spans="1:13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4">
        <v>1260</v>
      </c>
      <c r="G754" s="8">
        <v>0.6</v>
      </c>
      <c r="H754" s="4">
        <f t="shared" si="11"/>
        <v>756</v>
      </c>
      <c r="I754" s="4" t="s">
        <v>1051</v>
      </c>
      <c r="J754" s="6">
        <v>42129</v>
      </c>
      <c r="K754" s="10"/>
      <c r="L754">
        <f>IF(Table1[[#This Row],[Sales stage]]&lt;&gt;"Won",Table1[[#This Row],[Close Date/Expected Close Date]]-Table1[[#This Row],[Reporting Date]],"")</f>
        <v>57</v>
      </c>
      <c r="M754" s="2"/>
    </row>
    <row r="755" spans="1:13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4">
        <v>3030</v>
      </c>
      <c r="G755" s="8">
        <v>0.75</v>
      </c>
      <c r="H755" s="4">
        <f t="shared" si="11"/>
        <v>2272.5</v>
      </c>
      <c r="I755" s="4" t="s">
        <v>1053</v>
      </c>
      <c r="J755" s="6">
        <v>42139</v>
      </c>
      <c r="K755" s="10" t="s">
        <v>1043</v>
      </c>
      <c r="L755">
        <f>IF(Table1[[#This Row],[Sales stage]]&lt;&gt;"Won",Table1[[#This Row],[Close Date/Expected Close Date]]-Table1[[#This Row],[Reporting Date]],"")</f>
        <v>67</v>
      </c>
      <c r="M755" s="2"/>
    </row>
    <row r="756" spans="1:13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4">
        <v>2670</v>
      </c>
      <c r="G756" s="8">
        <v>0.8</v>
      </c>
      <c r="H756" s="4">
        <f t="shared" si="11"/>
        <v>2136</v>
      </c>
      <c r="I756" s="4" t="s">
        <v>1053</v>
      </c>
      <c r="J756" s="6">
        <v>42162</v>
      </c>
      <c r="K756" s="10" t="s">
        <v>1045</v>
      </c>
      <c r="L756">
        <f>IF(Table1[[#This Row],[Sales stage]]&lt;&gt;"Won",Table1[[#This Row],[Close Date/Expected Close Date]]-Table1[[#This Row],[Reporting Date]],"")</f>
        <v>90</v>
      </c>
      <c r="M756" s="2"/>
    </row>
    <row r="757" spans="1:13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4">
        <v>3570</v>
      </c>
      <c r="G757" s="8">
        <v>0.75</v>
      </c>
      <c r="H757" s="4">
        <f t="shared" si="11"/>
        <v>2677.5</v>
      </c>
      <c r="I757" s="4" t="s">
        <v>1053</v>
      </c>
      <c r="J757" s="6">
        <v>42145</v>
      </c>
      <c r="K757" s="10"/>
      <c r="L757">
        <f>IF(Table1[[#This Row],[Sales stage]]&lt;&gt;"Won",Table1[[#This Row],[Close Date/Expected Close Date]]-Table1[[#This Row],[Reporting Date]],"")</f>
        <v>73</v>
      </c>
      <c r="M757" s="2"/>
    </row>
    <row r="758" spans="1:13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4">
        <v>1770</v>
      </c>
      <c r="G758" s="8">
        <v>0.85</v>
      </c>
      <c r="H758" s="4">
        <f t="shared" si="11"/>
        <v>1504.5</v>
      </c>
      <c r="I758" s="4" t="s">
        <v>1053</v>
      </c>
      <c r="J758" s="6">
        <v>42098</v>
      </c>
      <c r="K758" s="10" t="s">
        <v>1046</v>
      </c>
      <c r="L758">
        <f>IF(Table1[[#This Row],[Sales stage]]&lt;&gt;"Won",Table1[[#This Row],[Close Date/Expected Close Date]]-Table1[[#This Row],[Reporting Date]],"")</f>
        <v>26</v>
      </c>
      <c r="M758" s="2"/>
    </row>
    <row r="759" spans="1:13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4">
        <v>2650</v>
      </c>
      <c r="G759" s="8">
        <v>0.6</v>
      </c>
      <c r="H759" s="4">
        <f t="shared" si="11"/>
        <v>1590</v>
      </c>
      <c r="I759" s="4" t="s">
        <v>1051</v>
      </c>
      <c r="J759" s="6">
        <v>42178</v>
      </c>
      <c r="K759" s="10" t="s">
        <v>1045</v>
      </c>
      <c r="L759">
        <f>IF(Table1[[#This Row],[Sales stage]]&lt;&gt;"Won",Table1[[#This Row],[Close Date/Expected Close Date]]-Table1[[#This Row],[Reporting Date]],"")</f>
        <v>106</v>
      </c>
      <c r="M759" s="2"/>
    </row>
    <row r="760" spans="1:13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4">
        <v>390</v>
      </c>
      <c r="G760" s="8">
        <v>0.7</v>
      </c>
      <c r="H760" s="4">
        <f t="shared" si="11"/>
        <v>273</v>
      </c>
      <c r="I760" s="2" t="s">
        <v>1052</v>
      </c>
      <c r="J760" s="6">
        <v>42125</v>
      </c>
      <c r="K760" s="10" t="s">
        <v>1045</v>
      </c>
      <c r="L760">
        <f>IF(Table1[[#This Row],[Sales stage]]&lt;&gt;"Won",Table1[[#This Row],[Close Date/Expected Close Date]]-Table1[[#This Row],[Reporting Date]],"")</f>
        <v>53</v>
      </c>
      <c r="M760" s="2"/>
    </row>
    <row r="761" spans="1:13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4">
        <v>3150</v>
      </c>
      <c r="G761" s="8">
        <v>0.65</v>
      </c>
      <c r="H761" s="4">
        <f t="shared" si="11"/>
        <v>2047.5</v>
      </c>
      <c r="I761" s="4" t="s">
        <v>1053</v>
      </c>
      <c r="J761" s="6">
        <v>42145</v>
      </c>
      <c r="K761" s="10" t="s">
        <v>1044</v>
      </c>
      <c r="L761">
        <f>IF(Table1[[#This Row],[Sales stage]]&lt;&gt;"Won",Table1[[#This Row],[Close Date/Expected Close Date]]-Table1[[#This Row],[Reporting Date]],"")</f>
        <v>73</v>
      </c>
      <c r="M761" s="2"/>
    </row>
    <row r="762" spans="1:13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4">
        <v>3650</v>
      </c>
      <c r="G762" s="8">
        <v>0.5</v>
      </c>
      <c r="H762" s="4">
        <f t="shared" si="11"/>
        <v>1825</v>
      </c>
      <c r="I762" s="4" t="s">
        <v>1051</v>
      </c>
      <c r="J762" s="6">
        <v>42157</v>
      </c>
      <c r="K762" s="10"/>
      <c r="L762">
        <f>IF(Table1[[#This Row],[Sales stage]]&lt;&gt;"Won",Table1[[#This Row],[Close Date/Expected Close Date]]-Table1[[#This Row],[Reporting Date]],"")</f>
        <v>84</v>
      </c>
      <c r="M762" s="2"/>
    </row>
    <row r="763" spans="1:13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4">
        <v>1280</v>
      </c>
      <c r="G763" s="8">
        <v>0.75</v>
      </c>
      <c r="H763" s="4">
        <f t="shared" si="11"/>
        <v>960</v>
      </c>
      <c r="I763" s="4" t="s">
        <v>1051</v>
      </c>
      <c r="J763" s="6">
        <v>42132</v>
      </c>
      <c r="K763" s="10" t="s">
        <v>1046</v>
      </c>
      <c r="L763">
        <f>IF(Table1[[#This Row],[Sales stage]]&lt;&gt;"Won",Table1[[#This Row],[Close Date/Expected Close Date]]-Table1[[#This Row],[Reporting Date]],"")</f>
        <v>59</v>
      </c>
      <c r="M763" s="2"/>
    </row>
    <row r="764" spans="1:13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4">
        <v>2260</v>
      </c>
      <c r="G764" s="8">
        <v>0.65</v>
      </c>
      <c r="H764" s="4">
        <f t="shared" si="11"/>
        <v>1469</v>
      </c>
      <c r="I764" s="4" t="s">
        <v>1051</v>
      </c>
      <c r="J764" s="6">
        <v>42164</v>
      </c>
      <c r="K764" s="10" t="s">
        <v>1043</v>
      </c>
      <c r="L764">
        <f>IF(Table1[[#This Row],[Sales stage]]&lt;&gt;"Won",Table1[[#This Row],[Close Date/Expected Close Date]]-Table1[[#This Row],[Reporting Date]],"")</f>
        <v>91</v>
      </c>
      <c r="M764" s="2"/>
    </row>
    <row r="765" spans="1:13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4">
        <v>4390</v>
      </c>
      <c r="G765" s="8">
        <v>0.6</v>
      </c>
      <c r="H765" s="4">
        <f t="shared" si="11"/>
        <v>2634</v>
      </c>
      <c r="I765" s="4" t="s">
        <v>1053</v>
      </c>
      <c r="J765" s="6">
        <v>42126</v>
      </c>
      <c r="K765" s="10" t="s">
        <v>1045</v>
      </c>
      <c r="L765">
        <f>IF(Table1[[#This Row],[Sales stage]]&lt;&gt;"Won",Table1[[#This Row],[Close Date/Expected Close Date]]-Table1[[#This Row],[Reporting Date]],"")</f>
        <v>53</v>
      </c>
      <c r="M765" s="2"/>
    </row>
    <row r="766" spans="1:13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4">
        <v>3120</v>
      </c>
      <c r="G766" s="8">
        <v>0.75</v>
      </c>
      <c r="H766" s="4">
        <f t="shared" si="11"/>
        <v>2340</v>
      </c>
      <c r="I766" s="4" t="s">
        <v>1053</v>
      </c>
      <c r="J766" s="6">
        <v>42136</v>
      </c>
      <c r="K766" s="10" t="s">
        <v>1043</v>
      </c>
      <c r="L766">
        <f>IF(Table1[[#This Row],[Sales stage]]&lt;&gt;"Won",Table1[[#This Row],[Close Date/Expected Close Date]]-Table1[[#This Row],[Reporting Date]],"")</f>
        <v>63</v>
      </c>
      <c r="M766" s="2"/>
    </row>
    <row r="767" spans="1:13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4">
        <v>1450</v>
      </c>
      <c r="G767" s="8">
        <v>0.7</v>
      </c>
      <c r="H767" s="4">
        <f t="shared" si="11"/>
        <v>1014.9999999999999</v>
      </c>
      <c r="I767" s="4" t="s">
        <v>1050</v>
      </c>
      <c r="J767" s="6">
        <v>42141</v>
      </c>
      <c r="K767" s="10" t="s">
        <v>1044</v>
      </c>
      <c r="L767">
        <f>IF(Table1[[#This Row],[Sales stage]]&lt;&gt;"Won",Table1[[#This Row],[Close Date/Expected Close Date]]-Table1[[#This Row],[Reporting Date]],"")</f>
        <v>68</v>
      </c>
      <c r="M767" s="2"/>
    </row>
    <row r="768" spans="1:13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4">
        <v>4920</v>
      </c>
      <c r="G768" s="8">
        <v>0.75</v>
      </c>
      <c r="H768" s="4">
        <f t="shared" si="11"/>
        <v>3690</v>
      </c>
      <c r="I768" s="4" t="s">
        <v>1053</v>
      </c>
      <c r="J768" s="6">
        <v>42102</v>
      </c>
      <c r="K768" s="10" t="s">
        <v>1044</v>
      </c>
      <c r="L768">
        <f>IF(Table1[[#This Row],[Sales stage]]&lt;&gt;"Won",Table1[[#This Row],[Close Date/Expected Close Date]]-Table1[[#This Row],[Reporting Date]],"")</f>
        <v>29</v>
      </c>
      <c r="M768" s="2"/>
    </row>
    <row r="769" spans="1:13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4">
        <v>930</v>
      </c>
      <c r="G769" s="8">
        <v>0.7</v>
      </c>
      <c r="H769" s="4">
        <f t="shared" si="11"/>
        <v>651</v>
      </c>
      <c r="I769" s="4" t="s">
        <v>1051</v>
      </c>
      <c r="J769" s="6">
        <v>42178</v>
      </c>
      <c r="K769" s="10" t="s">
        <v>1045</v>
      </c>
      <c r="L769">
        <f>IF(Table1[[#This Row],[Sales stage]]&lt;&gt;"Won",Table1[[#This Row],[Close Date/Expected Close Date]]-Table1[[#This Row],[Reporting Date]],"")</f>
        <v>105</v>
      </c>
      <c r="M769" s="2"/>
    </row>
    <row r="770" spans="1:13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4">
        <v>4180</v>
      </c>
      <c r="G770" s="8">
        <v>0.7</v>
      </c>
      <c r="H770" s="4">
        <f t="shared" si="11"/>
        <v>2926</v>
      </c>
      <c r="I770" s="4" t="s">
        <v>1050</v>
      </c>
      <c r="J770" s="6">
        <v>42179</v>
      </c>
      <c r="K770" s="10" t="s">
        <v>1045</v>
      </c>
      <c r="L770">
        <f>IF(Table1[[#This Row],[Sales stage]]&lt;&gt;"Won",Table1[[#This Row],[Close Date/Expected Close Date]]-Table1[[#This Row],[Reporting Date]],"")</f>
        <v>106</v>
      </c>
      <c r="M770" s="2"/>
    </row>
    <row r="771" spans="1:13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4">
        <v>4820</v>
      </c>
      <c r="G771" s="8">
        <v>0.6</v>
      </c>
      <c r="H771" s="4">
        <f t="shared" ref="H771:H834" si="12">F771*G771</f>
        <v>2892</v>
      </c>
      <c r="I771" s="4" t="s">
        <v>1051</v>
      </c>
      <c r="J771" s="6">
        <v>42137</v>
      </c>
      <c r="K771" s="10" t="s">
        <v>1044</v>
      </c>
      <c r="L771">
        <f>IF(Table1[[#This Row],[Sales stage]]&lt;&gt;"Won",Table1[[#This Row],[Close Date/Expected Close Date]]-Table1[[#This Row],[Reporting Date]],"")</f>
        <v>64</v>
      </c>
      <c r="M771" s="2"/>
    </row>
    <row r="772" spans="1:13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4">
        <v>4650</v>
      </c>
      <c r="G772" s="8">
        <v>0.8</v>
      </c>
      <c r="H772" s="4">
        <f t="shared" si="12"/>
        <v>3720</v>
      </c>
      <c r="I772" s="4" t="s">
        <v>1051</v>
      </c>
      <c r="J772" s="6">
        <v>42132</v>
      </c>
      <c r="K772" s="10"/>
      <c r="L772">
        <f>IF(Table1[[#This Row],[Sales stage]]&lt;&gt;"Won",Table1[[#This Row],[Close Date/Expected Close Date]]-Table1[[#This Row],[Reporting Date]],"")</f>
        <v>59</v>
      </c>
      <c r="M772" s="2"/>
    </row>
    <row r="773" spans="1:13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4">
        <v>1600</v>
      </c>
      <c r="G773" s="8">
        <v>0.55000000000000004</v>
      </c>
      <c r="H773" s="4">
        <f t="shared" si="12"/>
        <v>880.00000000000011</v>
      </c>
      <c r="I773" s="4" t="s">
        <v>1051</v>
      </c>
      <c r="J773" s="6">
        <v>42156</v>
      </c>
      <c r="K773" s="10" t="s">
        <v>1046</v>
      </c>
      <c r="L773">
        <f>IF(Table1[[#This Row],[Sales stage]]&lt;&gt;"Won",Table1[[#This Row],[Close Date/Expected Close Date]]-Table1[[#This Row],[Reporting Date]],"")</f>
        <v>83</v>
      </c>
      <c r="M773" s="2"/>
    </row>
    <row r="774" spans="1:13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4">
        <v>4310</v>
      </c>
      <c r="G774" s="8">
        <v>0.85</v>
      </c>
      <c r="H774" s="4">
        <f t="shared" si="12"/>
        <v>3663.5</v>
      </c>
      <c r="I774" s="4" t="s">
        <v>1051</v>
      </c>
      <c r="J774" s="6">
        <v>42136</v>
      </c>
      <c r="K774" s="10" t="s">
        <v>1044</v>
      </c>
      <c r="L774">
        <f>IF(Table1[[#This Row],[Sales stage]]&lt;&gt;"Won",Table1[[#This Row],[Close Date/Expected Close Date]]-Table1[[#This Row],[Reporting Date]],"")</f>
        <v>62</v>
      </c>
      <c r="M774" s="2"/>
    </row>
    <row r="775" spans="1:13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4">
        <v>1490</v>
      </c>
      <c r="G775" s="8">
        <v>0.6</v>
      </c>
      <c r="H775" s="4">
        <f t="shared" si="12"/>
        <v>894</v>
      </c>
      <c r="I775" s="4" t="s">
        <v>1053</v>
      </c>
      <c r="J775" s="6">
        <v>42180</v>
      </c>
      <c r="K775" s="10" t="s">
        <v>1043</v>
      </c>
      <c r="L775">
        <f>IF(Table1[[#This Row],[Sales stage]]&lt;&gt;"Won",Table1[[#This Row],[Close Date/Expected Close Date]]-Table1[[#This Row],[Reporting Date]],"")</f>
        <v>106</v>
      </c>
      <c r="M775" s="2"/>
    </row>
    <row r="776" spans="1:13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4">
        <v>2530</v>
      </c>
      <c r="G776" s="8">
        <v>0.75</v>
      </c>
      <c r="H776" s="4">
        <f t="shared" si="12"/>
        <v>1897.5</v>
      </c>
      <c r="I776" s="4" t="s">
        <v>1051</v>
      </c>
      <c r="J776" s="6">
        <v>42183</v>
      </c>
      <c r="K776" s="10" t="s">
        <v>1043</v>
      </c>
      <c r="L776">
        <f>IF(Table1[[#This Row],[Sales stage]]&lt;&gt;"Won",Table1[[#This Row],[Close Date/Expected Close Date]]-Table1[[#This Row],[Reporting Date]],"")</f>
        <v>109</v>
      </c>
      <c r="M776" s="2"/>
    </row>
    <row r="777" spans="1:13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4">
        <v>430</v>
      </c>
      <c r="G777" s="8">
        <v>0.55000000000000004</v>
      </c>
      <c r="H777" s="4">
        <f t="shared" si="12"/>
        <v>236.50000000000003</v>
      </c>
      <c r="I777" s="4" t="s">
        <v>1053</v>
      </c>
      <c r="J777" s="6">
        <v>42112</v>
      </c>
      <c r="K777" s="10"/>
      <c r="L777">
        <f>IF(Table1[[#This Row],[Sales stage]]&lt;&gt;"Won",Table1[[#This Row],[Close Date/Expected Close Date]]-Table1[[#This Row],[Reporting Date]],"")</f>
        <v>38</v>
      </c>
      <c r="M777" s="2"/>
    </row>
    <row r="778" spans="1:13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4">
        <v>4790</v>
      </c>
      <c r="G778" s="8">
        <v>0.75</v>
      </c>
      <c r="H778" s="4">
        <f t="shared" si="12"/>
        <v>3592.5</v>
      </c>
      <c r="I778" s="4" t="s">
        <v>1050</v>
      </c>
      <c r="J778" s="6">
        <v>42102</v>
      </c>
      <c r="K778" s="10" t="s">
        <v>1043</v>
      </c>
      <c r="L778">
        <f>IF(Table1[[#This Row],[Sales stage]]&lt;&gt;"Won",Table1[[#This Row],[Close Date/Expected Close Date]]-Table1[[#This Row],[Reporting Date]],"")</f>
        <v>28</v>
      </c>
      <c r="M778" s="2"/>
    </row>
    <row r="779" spans="1:13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4">
        <v>3980</v>
      </c>
      <c r="G779" s="8">
        <v>0.65</v>
      </c>
      <c r="H779" s="4">
        <f t="shared" si="12"/>
        <v>2587</v>
      </c>
      <c r="I779" s="4" t="s">
        <v>1053</v>
      </c>
      <c r="J779" s="6">
        <v>42171</v>
      </c>
      <c r="K779" s="10" t="s">
        <v>1044</v>
      </c>
      <c r="L779">
        <f>IF(Table1[[#This Row],[Sales stage]]&lt;&gt;"Won",Table1[[#This Row],[Close Date/Expected Close Date]]-Table1[[#This Row],[Reporting Date]],"")</f>
        <v>97</v>
      </c>
      <c r="M779" s="2"/>
    </row>
    <row r="780" spans="1:13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4">
        <v>820</v>
      </c>
      <c r="G780" s="8">
        <v>0.75</v>
      </c>
      <c r="H780" s="4">
        <f t="shared" si="12"/>
        <v>615</v>
      </c>
      <c r="I780" s="4" t="s">
        <v>1051</v>
      </c>
      <c r="J780" s="6">
        <v>42109</v>
      </c>
      <c r="K780" s="10" t="s">
        <v>1044</v>
      </c>
      <c r="L780">
        <f>IF(Table1[[#This Row],[Sales stage]]&lt;&gt;"Won",Table1[[#This Row],[Close Date/Expected Close Date]]-Table1[[#This Row],[Reporting Date]],"")</f>
        <v>34</v>
      </c>
      <c r="M780" s="2"/>
    </row>
    <row r="781" spans="1:13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4">
        <v>750</v>
      </c>
      <c r="G781" s="8">
        <v>0.55000000000000004</v>
      </c>
      <c r="H781" s="4">
        <f t="shared" si="12"/>
        <v>412.50000000000006</v>
      </c>
      <c r="I781" s="4" t="s">
        <v>1051</v>
      </c>
      <c r="J781" s="6">
        <v>42100</v>
      </c>
      <c r="K781" s="10" t="s">
        <v>1046</v>
      </c>
      <c r="L781">
        <f>IF(Table1[[#This Row],[Sales stage]]&lt;&gt;"Won",Table1[[#This Row],[Close Date/Expected Close Date]]-Table1[[#This Row],[Reporting Date]],"")</f>
        <v>25</v>
      </c>
      <c r="M781" s="2"/>
    </row>
    <row r="782" spans="1:13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4">
        <v>2560</v>
      </c>
      <c r="G782" s="8">
        <v>0.7</v>
      </c>
      <c r="H782" s="4">
        <f t="shared" si="12"/>
        <v>1792</v>
      </c>
      <c r="I782" s="4" t="s">
        <v>1050</v>
      </c>
      <c r="J782" s="6">
        <v>42179</v>
      </c>
      <c r="K782" s="10" t="s">
        <v>1045</v>
      </c>
      <c r="L782">
        <f>IF(Table1[[#This Row],[Sales stage]]&lt;&gt;"Won",Table1[[#This Row],[Close Date/Expected Close Date]]-Table1[[#This Row],[Reporting Date]],"")</f>
        <v>104</v>
      </c>
      <c r="M782" s="2"/>
    </row>
    <row r="783" spans="1:13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4">
        <v>1370</v>
      </c>
      <c r="G783" s="8">
        <v>0.7</v>
      </c>
      <c r="H783" s="4">
        <f t="shared" si="12"/>
        <v>958.99999999999989</v>
      </c>
      <c r="I783" s="4" t="s">
        <v>1051</v>
      </c>
      <c r="J783" s="6">
        <v>42173</v>
      </c>
      <c r="K783" s="10" t="s">
        <v>1044</v>
      </c>
      <c r="L783">
        <f>IF(Table1[[#This Row],[Sales stage]]&lt;&gt;"Won",Table1[[#This Row],[Close Date/Expected Close Date]]-Table1[[#This Row],[Reporting Date]],"")</f>
        <v>98</v>
      </c>
      <c r="M783" s="2"/>
    </row>
    <row r="784" spans="1:13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4">
        <v>4250</v>
      </c>
      <c r="G784" s="8">
        <v>0.6</v>
      </c>
      <c r="H784" s="4">
        <f t="shared" si="12"/>
        <v>2550</v>
      </c>
      <c r="I784" s="4" t="s">
        <v>1053</v>
      </c>
      <c r="J784" s="6">
        <v>42160</v>
      </c>
      <c r="K784" s="10" t="s">
        <v>1046</v>
      </c>
      <c r="L784">
        <f>IF(Table1[[#This Row],[Sales stage]]&lt;&gt;"Won",Table1[[#This Row],[Close Date/Expected Close Date]]-Table1[[#This Row],[Reporting Date]],"")</f>
        <v>85</v>
      </c>
      <c r="M784" s="2"/>
    </row>
    <row r="785" spans="1:13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4">
        <v>3730</v>
      </c>
      <c r="G785" s="8">
        <v>0.75</v>
      </c>
      <c r="H785" s="4">
        <f t="shared" si="12"/>
        <v>2797.5</v>
      </c>
      <c r="I785" s="4" t="s">
        <v>1051</v>
      </c>
      <c r="J785" s="6">
        <v>42180</v>
      </c>
      <c r="K785" s="10" t="s">
        <v>1043</v>
      </c>
      <c r="L785">
        <f>IF(Table1[[#This Row],[Sales stage]]&lt;&gt;"Won",Table1[[#This Row],[Close Date/Expected Close Date]]-Table1[[#This Row],[Reporting Date]],"")</f>
        <v>105</v>
      </c>
      <c r="M785" s="2"/>
    </row>
    <row r="786" spans="1:13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4">
        <v>2380</v>
      </c>
      <c r="G786" s="8">
        <v>0.5</v>
      </c>
      <c r="H786" s="4">
        <f t="shared" si="12"/>
        <v>1190</v>
      </c>
      <c r="I786" s="4" t="s">
        <v>1050</v>
      </c>
      <c r="J786" s="6">
        <v>42096</v>
      </c>
      <c r="K786" s="10" t="s">
        <v>1044</v>
      </c>
      <c r="L786">
        <f>IF(Table1[[#This Row],[Sales stage]]&lt;&gt;"Won",Table1[[#This Row],[Close Date/Expected Close Date]]-Table1[[#This Row],[Reporting Date]],"")</f>
        <v>21</v>
      </c>
      <c r="M786" s="2"/>
    </row>
    <row r="787" spans="1:13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4">
        <v>330</v>
      </c>
      <c r="G787" s="8">
        <v>0.8</v>
      </c>
      <c r="H787" s="4">
        <f t="shared" si="12"/>
        <v>264</v>
      </c>
      <c r="I787" s="2" t="s">
        <v>1052</v>
      </c>
      <c r="J787" s="6">
        <v>42098</v>
      </c>
      <c r="K787" s="10"/>
      <c r="L787">
        <f>IF(Table1[[#This Row],[Sales stage]]&lt;&gt;"Won",Table1[[#This Row],[Close Date/Expected Close Date]]-Table1[[#This Row],[Reporting Date]],"")</f>
        <v>23</v>
      </c>
      <c r="M787" s="2"/>
    </row>
    <row r="788" spans="1:13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4">
        <v>1060</v>
      </c>
      <c r="G788" s="8">
        <v>0.85</v>
      </c>
      <c r="H788" s="4">
        <f t="shared" si="12"/>
        <v>901</v>
      </c>
      <c r="I788" s="4" t="s">
        <v>1050</v>
      </c>
      <c r="J788" s="6">
        <v>42230</v>
      </c>
      <c r="K788" s="10"/>
      <c r="L788">
        <f>IF(Table1[[#This Row],[Sales stage]]&lt;&gt;"Won",Table1[[#This Row],[Close Date/Expected Close Date]]-Table1[[#This Row],[Reporting Date]],"")</f>
        <v>155</v>
      </c>
      <c r="M788" s="2"/>
    </row>
    <row r="789" spans="1:13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4">
        <v>3910</v>
      </c>
      <c r="G789" s="8">
        <v>0.8</v>
      </c>
      <c r="H789" s="4">
        <f t="shared" si="12"/>
        <v>3128</v>
      </c>
      <c r="I789" s="4" t="s">
        <v>1051</v>
      </c>
      <c r="J789" s="6">
        <v>42089</v>
      </c>
      <c r="K789" s="10"/>
      <c r="L789" t="str">
        <f>IF(Table1[[#This Row],[Sales stage]]&lt;&gt;"Won",Table1[[#This Row],[Close Date/Expected Close Date]]-Table1[[#This Row],[Reporting Date]],"")</f>
        <v/>
      </c>
      <c r="M789" s="2"/>
    </row>
    <row r="790" spans="1:13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4">
        <v>2390</v>
      </c>
      <c r="G790" s="8">
        <v>0.65</v>
      </c>
      <c r="H790" s="4">
        <f t="shared" si="12"/>
        <v>1553.5</v>
      </c>
      <c r="I790" s="4" t="s">
        <v>1051</v>
      </c>
      <c r="J790" s="6">
        <v>42153</v>
      </c>
      <c r="K790" s="10"/>
      <c r="L790">
        <f>IF(Table1[[#This Row],[Sales stage]]&lt;&gt;"Won",Table1[[#This Row],[Close Date/Expected Close Date]]-Table1[[#This Row],[Reporting Date]],"")</f>
        <v>78</v>
      </c>
      <c r="M790" s="2"/>
    </row>
    <row r="791" spans="1:13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4">
        <v>1500</v>
      </c>
      <c r="G791" s="8">
        <v>0.85</v>
      </c>
      <c r="H791" s="4">
        <f t="shared" si="12"/>
        <v>1275</v>
      </c>
      <c r="I791" s="4" t="s">
        <v>1051</v>
      </c>
      <c r="J791" s="6">
        <v>42228</v>
      </c>
      <c r="K791" s="10"/>
      <c r="L791">
        <f>IF(Table1[[#This Row],[Sales stage]]&lt;&gt;"Won",Table1[[#This Row],[Close Date/Expected Close Date]]-Table1[[#This Row],[Reporting Date]],"")</f>
        <v>153</v>
      </c>
      <c r="M791" s="2"/>
    </row>
    <row r="792" spans="1:13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4">
        <v>1630</v>
      </c>
      <c r="G792" s="8">
        <v>0.6</v>
      </c>
      <c r="H792" s="4">
        <f t="shared" si="12"/>
        <v>978</v>
      </c>
      <c r="I792" s="4" t="s">
        <v>1051</v>
      </c>
      <c r="J792" s="6">
        <v>42150</v>
      </c>
      <c r="K792" s="10" t="s">
        <v>1044</v>
      </c>
      <c r="L792">
        <f>IF(Table1[[#This Row],[Sales stage]]&lt;&gt;"Won",Table1[[#This Row],[Close Date/Expected Close Date]]-Table1[[#This Row],[Reporting Date]],"")</f>
        <v>75</v>
      </c>
      <c r="M792" s="2"/>
    </row>
    <row r="793" spans="1:13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4">
        <v>3550</v>
      </c>
      <c r="G793" s="8">
        <v>0.6</v>
      </c>
      <c r="H793" s="4">
        <f t="shared" si="12"/>
        <v>2130</v>
      </c>
      <c r="I793" s="4" t="s">
        <v>1051</v>
      </c>
      <c r="J793" s="6">
        <v>42114</v>
      </c>
      <c r="K793" s="10" t="s">
        <v>1046</v>
      </c>
      <c r="L793">
        <f>IF(Table1[[#This Row],[Sales stage]]&lt;&gt;"Won",Table1[[#This Row],[Close Date/Expected Close Date]]-Table1[[#This Row],[Reporting Date]],"")</f>
        <v>39</v>
      </c>
      <c r="M793" s="2"/>
    </row>
    <row r="794" spans="1:13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4">
        <v>3160</v>
      </c>
      <c r="G794" s="8">
        <v>0.8</v>
      </c>
      <c r="H794" s="4">
        <f t="shared" si="12"/>
        <v>2528</v>
      </c>
      <c r="I794" s="4" t="s">
        <v>1053</v>
      </c>
      <c r="J794" s="6">
        <v>42103</v>
      </c>
      <c r="K794" s="10" t="s">
        <v>1046</v>
      </c>
      <c r="L794">
        <f>IF(Table1[[#This Row],[Sales stage]]&lt;&gt;"Won",Table1[[#This Row],[Close Date/Expected Close Date]]-Table1[[#This Row],[Reporting Date]],"")</f>
        <v>28</v>
      </c>
      <c r="M794" s="2"/>
    </row>
    <row r="795" spans="1:13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4">
        <v>2850</v>
      </c>
      <c r="G795" s="8">
        <v>0.65</v>
      </c>
      <c r="H795" s="4">
        <f t="shared" si="12"/>
        <v>1852.5</v>
      </c>
      <c r="I795" s="4" t="s">
        <v>1053</v>
      </c>
      <c r="J795" s="6">
        <v>42170</v>
      </c>
      <c r="K795" s="10" t="s">
        <v>1045</v>
      </c>
      <c r="L795">
        <f>IF(Table1[[#This Row],[Sales stage]]&lt;&gt;"Won",Table1[[#This Row],[Close Date/Expected Close Date]]-Table1[[#This Row],[Reporting Date]],"")</f>
        <v>95</v>
      </c>
      <c r="M795" s="2"/>
    </row>
    <row r="796" spans="1:13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4">
        <v>2760</v>
      </c>
      <c r="G796" s="8">
        <v>0.8</v>
      </c>
      <c r="H796" s="4">
        <f t="shared" si="12"/>
        <v>2208</v>
      </c>
      <c r="I796" s="4" t="s">
        <v>1051</v>
      </c>
      <c r="J796" s="6">
        <v>42137</v>
      </c>
      <c r="K796" s="10" t="s">
        <v>1045</v>
      </c>
      <c r="L796">
        <f>IF(Table1[[#This Row],[Sales stage]]&lt;&gt;"Won",Table1[[#This Row],[Close Date/Expected Close Date]]-Table1[[#This Row],[Reporting Date]],"")</f>
        <v>62</v>
      </c>
      <c r="M796" s="2"/>
    </row>
    <row r="797" spans="1:13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4">
        <v>230</v>
      </c>
      <c r="G797" s="8">
        <v>0.75</v>
      </c>
      <c r="H797" s="4">
        <f t="shared" si="12"/>
        <v>172.5</v>
      </c>
      <c r="I797" s="2" t="s">
        <v>1052</v>
      </c>
      <c r="J797" s="6">
        <v>42176</v>
      </c>
      <c r="K797" s="10" t="s">
        <v>1044</v>
      </c>
      <c r="L797">
        <f>IF(Table1[[#This Row],[Sales stage]]&lt;&gt;"Won",Table1[[#This Row],[Close Date/Expected Close Date]]-Table1[[#This Row],[Reporting Date]],"")</f>
        <v>100</v>
      </c>
      <c r="M797" s="2"/>
    </row>
    <row r="798" spans="1:13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4">
        <v>1720</v>
      </c>
      <c r="G798" s="8">
        <v>0.55000000000000004</v>
      </c>
      <c r="H798" s="4">
        <f t="shared" si="12"/>
        <v>946.00000000000011</v>
      </c>
      <c r="I798" s="4" t="s">
        <v>1050</v>
      </c>
      <c r="J798" s="6">
        <v>42101</v>
      </c>
      <c r="K798" s="10" t="s">
        <v>1043</v>
      </c>
      <c r="L798">
        <f>IF(Table1[[#This Row],[Sales stage]]&lt;&gt;"Won",Table1[[#This Row],[Close Date/Expected Close Date]]-Table1[[#This Row],[Reporting Date]],"")</f>
        <v>25</v>
      </c>
      <c r="M798" s="2"/>
    </row>
    <row r="799" spans="1:13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4">
        <v>2060</v>
      </c>
      <c r="G799" s="8">
        <v>0.7</v>
      </c>
      <c r="H799" s="4">
        <f t="shared" si="12"/>
        <v>1442</v>
      </c>
      <c r="I799" s="4" t="s">
        <v>1050</v>
      </c>
      <c r="J799" s="6">
        <v>42148</v>
      </c>
      <c r="K799" s="10" t="s">
        <v>1043</v>
      </c>
      <c r="L799">
        <f>IF(Table1[[#This Row],[Sales stage]]&lt;&gt;"Won",Table1[[#This Row],[Close Date/Expected Close Date]]-Table1[[#This Row],[Reporting Date]],"")</f>
        <v>72</v>
      </c>
      <c r="M799" s="2"/>
    </row>
    <row r="800" spans="1:13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4">
        <v>2260</v>
      </c>
      <c r="G800" s="8">
        <v>0.8</v>
      </c>
      <c r="H800" s="4">
        <f t="shared" si="12"/>
        <v>1808</v>
      </c>
      <c r="I800" s="4" t="s">
        <v>1053</v>
      </c>
      <c r="J800" s="6">
        <v>42110</v>
      </c>
      <c r="K800" s="10"/>
      <c r="L800">
        <f>IF(Table1[[#This Row],[Sales stage]]&lt;&gt;"Won",Table1[[#This Row],[Close Date/Expected Close Date]]-Table1[[#This Row],[Reporting Date]],"")</f>
        <v>34</v>
      </c>
      <c r="M800" s="2">
        <f>Table1[[#This Row],[Close Date/Expected Close Date]]-Table1[[#This Row],[Reporting Date]]</f>
        <v>34</v>
      </c>
    </row>
    <row r="801" spans="1:13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4">
        <v>4680</v>
      </c>
      <c r="G801" s="8">
        <v>0.55000000000000004</v>
      </c>
      <c r="H801" s="4">
        <f t="shared" si="12"/>
        <v>2574</v>
      </c>
      <c r="I801" s="4" t="s">
        <v>1051</v>
      </c>
      <c r="J801" s="6">
        <v>42138</v>
      </c>
      <c r="K801" s="10" t="s">
        <v>1043</v>
      </c>
      <c r="L801">
        <f>IF(Table1[[#This Row],[Sales stage]]&lt;&gt;"Won",Table1[[#This Row],[Close Date/Expected Close Date]]-Table1[[#This Row],[Reporting Date]],"")</f>
        <v>62</v>
      </c>
      <c r="M801" s="2">
        <f>Table1[[#This Row],[Close Date/Expected Close Date]]-Table1[[#This Row],[Reporting Date]]</f>
        <v>62</v>
      </c>
    </row>
    <row r="802" spans="1:13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4">
        <v>580</v>
      </c>
      <c r="G802" s="8">
        <v>0.65</v>
      </c>
      <c r="H802" s="4">
        <f t="shared" si="12"/>
        <v>377</v>
      </c>
      <c r="I802" s="4" t="s">
        <v>1050</v>
      </c>
      <c r="J802" s="6">
        <v>42138</v>
      </c>
      <c r="K802" s="10"/>
      <c r="L802">
        <f>IF(Table1[[#This Row],[Sales stage]]&lt;&gt;"Won",Table1[[#This Row],[Close Date/Expected Close Date]]-Table1[[#This Row],[Reporting Date]],"")</f>
        <v>62</v>
      </c>
      <c r="M802" s="2">
        <f>Table1[[#This Row],[Close Date/Expected Close Date]]-Table1[[#This Row],[Reporting Date]]</f>
        <v>62</v>
      </c>
    </row>
    <row r="803" spans="1:13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4">
        <v>4820</v>
      </c>
      <c r="G803" s="8">
        <v>0.75</v>
      </c>
      <c r="H803" s="4">
        <f t="shared" si="12"/>
        <v>3615</v>
      </c>
      <c r="I803" s="4" t="s">
        <v>1051</v>
      </c>
      <c r="J803" s="6">
        <v>42161</v>
      </c>
      <c r="K803" s="10" t="s">
        <v>1045</v>
      </c>
      <c r="L803">
        <f>IF(Table1[[#This Row],[Sales stage]]&lt;&gt;"Won",Table1[[#This Row],[Close Date/Expected Close Date]]-Table1[[#This Row],[Reporting Date]],"")</f>
        <v>85</v>
      </c>
      <c r="M803" s="2">
        <f>Table1[[#This Row],[Close Date/Expected Close Date]]-Table1[[#This Row],[Reporting Date]]</f>
        <v>85</v>
      </c>
    </row>
    <row r="804" spans="1:13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4">
        <v>2800</v>
      </c>
      <c r="G804" s="8">
        <v>0.55000000000000004</v>
      </c>
      <c r="H804" s="4">
        <f t="shared" si="12"/>
        <v>1540.0000000000002</v>
      </c>
      <c r="I804" s="4" t="s">
        <v>1050</v>
      </c>
      <c r="J804" s="6">
        <v>42132</v>
      </c>
      <c r="K804" s="10"/>
      <c r="L804">
        <f>IF(Table1[[#This Row],[Sales stage]]&lt;&gt;"Won",Table1[[#This Row],[Close Date/Expected Close Date]]-Table1[[#This Row],[Reporting Date]],"")</f>
        <v>56</v>
      </c>
      <c r="M804" s="2">
        <f>Table1[[#This Row],[Close Date/Expected Close Date]]-Table1[[#This Row],[Reporting Date]]</f>
        <v>56</v>
      </c>
    </row>
    <row r="805" spans="1:13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4">
        <v>3320</v>
      </c>
      <c r="G805" s="8">
        <v>0.55000000000000004</v>
      </c>
      <c r="H805" s="4">
        <f t="shared" si="12"/>
        <v>1826.0000000000002</v>
      </c>
      <c r="I805" s="4" t="s">
        <v>1050</v>
      </c>
      <c r="J805" s="6">
        <v>42098</v>
      </c>
      <c r="K805" s="10" t="s">
        <v>1043</v>
      </c>
      <c r="L805">
        <f>IF(Table1[[#This Row],[Sales stage]]&lt;&gt;"Won",Table1[[#This Row],[Close Date/Expected Close Date]]-Table1[[#This Row],[Reporting Date]],"")</f>
        <v>22</v>
      </c>
      <c r="M805" s="2">
        <f>Table1[[#This Row],[Close Date/Expected Close Date]]-Table1[[#This Row],[Reporting Date]]</f>
        <v>22</v>
      </c>
    </row>
    <row r="806" spans="1:13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4">
        <v>2070</v>
      </c>
      <c r="G806" s="8">
        <v>0.65</v>
      </c>
      <c r="H806" s="4">
        <f t="shared" si="12"/>
        <v>1345.5</v>
      </c>
      <c r="I806" s="4" t="s">
        <v>1051</v>
      </c>
      <c r="J806" s="6">
        <v>42158</v>
      </c>
      <c r="K806" s="10" t="s">
        <v>1046</v>
      </c>
      <c r="L806">
        <f>IF(Table1[[#This Row],[Sales stage]]&lt;&gt;"Won",Table1[[#This Row],[Close Date/Expected Close Date]]-Table1[[#This Row],[Reporting Date]],"")</f>
        <v>82</v>
      </c>
      <c r="M806" s="2">
        <f>Table1[[#This Row],[Close Date/Expected Close Date]]-Table1[[#This Row],[Reporting Date]]</f>
        <v>82</v>
      </c>
    </row>
    <row r="807" spans="1:13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4">
        <v>730</v>
      </c>
      <c r="G807" s="8">
        <v>0.65</v>
      </c>
      <c r="H807" s="4">
        <f t="shared" si="12"/>
        <v>474.5</v>
      </c>
      <c r="I807" s="4" t="s">
        <v>1053</v>
      </c>
      <c r="J807" s="6">
        <v>42180</v>
      </c>
      <c r="K807" s="10" t="s">
        <v>1046</v>
      </c>
      <c r="L807">
        <f>IF(Table1[[#This Row],[Sales stage]]&lt;&gt;"Won",Table1[[#This Row],[Close Date/Expected Close Date]]-Table1[[#This Row],[Reporting Date]],"")</f>
        <v>104</v>
      </c>
      <c r="M807" s="2">
        <f>Table1[[#This Row],[Close Date/Expected Close Date]]-Table1[[#This Row],[Reporting Date]]</f>
        <v>104</v>
      </c>
    </row>
    <row r="808" spans="1:13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4">
        <v>2240</v>
      </c>
      <c r="G808" s="8">
        <v>0.6</v>
      </c>
      <c r="H808" s="4">
        <f t="shared" si="12"/>
        <v>1344</v>
      </c>
      <c r="I808" s="4" t="s">
        <v>1051</v>
      </c>
      <c r="J808" s="6">
        <v>42133</v>
      </c>
      <c r="K808" s="10" t="s">
        <v>1043</v>
      </c>
      <c r="L808">
        <f>IF(Table1[[#This Row],[Sales stage]]&lt;&gt;"Won",Table1[[#This Row],[Close Date/Expected Close Date]]-Table1[[#This Row],[Reporting Date]],"")</f>
        <v>57</v>
      </c>
      <c r="M808" s="2">
        <f>Table1[[#This Row],[Close Date/Expected Close Date]]-Table1[[#This Row],[Reporting Date]]</f>
        <v>57</v>
      </c>
    </row>
    <row r="809" spans="1:13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4">
        <v>1210</v>
      </c>
      <c r="G809" s="8">
        <v>0.6</v>
      </c>
      <c r="H809" s="4">
        <f t="shared" si="12"/>
        <v>726</v>
      </c>
      <c r="I809" s="4" t="s">
        <v>1053</v>
      </c>
      <c r="J809" s="6">
        <v>42091</v>
      </c>
      <c r="K809" s="10"/>
      <c r="L809" t="str">
        <f>IF(Table1[[#This Row],[Sales stage]]&lt;&gt;"Won",Table1[[#This Row],[Close Date/Expected Close Date]]-Table1[[#This Row],[Reporting Date]],"")</f>
        <v/>
      </c>
      <c r="M809" s="2">
        <f>Table1[[#This Row],[Close Date/Expected Close Date]]-Table1[[#This Row],[Reporting Date]]</f>
        <v>14</v>
      </c>
    </row>
    <row r="810" spans="1:13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4">
        <v>3670</v>
      </c>
      <c r="G810" s="8">
        <v>0.7</v>
      </c>
      <c r="H810" s="4">
        <f t="shared" si="12"/>
        <v>2569</v>
      </c>
      <c r="I810" s="4" t="s">
        <v>1051</v>
      </c>
      <c r="J810" s="6">
        <v>42117</v>
      </c>
      <c r="K810" s="10" t="s">
        <v>1043</v>
      </c>
      <c r="L810">
        <f>IF(Table1[[#This Row],[Sales stage]]&lt;&gt;"Won",Table1[[#This Row],[Close Date/Expected Close Date]]-Table1[[#This Row],[Reporting Date]],"")</f>
        <v>40</v>
      </c>
    </row>
    <row r="811" spans="1:13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4">
        <v>2750</v>
      </c>
      <c r="G811" s="8">
        <v>0.8</v>
      </c>
      <c r="H811" s="4">
        <f t="shared" si="12"/>
        <v>2200</v>
      </c>
      <c r="I811" s="4" t="s">
        <v>1053</v>
      </c>
      <c r="J811" s="6">
        <v>42128</v>
      </c>
      <c r="K811" s="10" t="s">
        <v>1044</v>
      </c>
      <c r="L811">
        <f>IF(Table1[[#This Row],[Sales stage]]&lt;&gt;"Won",Table1[[#This Row],[Close Date/Expected Close Date]]-Table1[[#This Row],[Reporting Date]],"")</f>
        <v>51</v>
      </c>
    </row>
    <row r="812" spans="1:13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4">
        <v>1480</v>
      </c>
      <c r="G812" s="8">
        <v>0.65</v>
      </c>
      <c r="H812" s="4">
        <f t="shared" si="12"/>
        <v>962</v>
      </c>
      <c r="I812" s="4" t="s">
        <v>1050</v>
      </c>
      <c r="J812" s="6">
        <v>42149</v>
      </c>
      <c r="K812" s="10" t="s">
        <v>1045</v>
      </c>
      <c r="L812">
        <f>IF(Table1[[#This Row],[Sales stage]]&lt;&gt;"Won",Table1[[#This Row],[Close Date/Expected Close Date]]-Table1[[#This Row],[Reporting Date]],"")</f>
        <v>72</v>
      </c>
    </row>
    <row r="813" spans="1:13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4">
        <v>1480</v>
      </c>
      <c r="G813" s="8">
        <v>0.7</v>
      </c>
      <c r="H813" s="4">
        <f t="shared" si="12"/>
        <v>1036</v>
      </c>
      <c r="I813" s="4" t="s">
        <v>1051</v>
      </c>
      <c r="J813" s="6">
        <v>42154</v>
      </c>
      <c r="K813" s="10" t="s">
        <v>1043</v>
      </c>
      <c r="L813">
        <f>IF(Table1[[#This Row],[Sales stage]]&lt;&gt;"Won",Table1[[#This Row],[Close Date/Expected Close Date]]-Table1[[#This Row],[Reporting Date]],"")</f>
        <v>77</v>
      </c>
    </row>
    <row r="814" spans="1:13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4">
        <v>1630</v>
      </c>
      <c r="G814" s="8">
        <v>0.7</v>
      </c>
      <c r="H814" s="4">
        <f t="shared" si="12"/>
        <v>1141</v>
      </c>
      <c r="I814" s="4" t="s">
        <v>1051</v>
      </c>
      <c r="J814" s="6">
        <v>42176</v>
      </c>
      <c r="K814" s="10" t="s">
        <v>1045</v>
      </c>
      <c r="L814">
        <f>IF(Table1[[#This Row],[Sales stage]]&lt;&gt;"Won",Table1[[#This Row],[Close Date/Expected Close Date]]-Table1[[#This Row],[Reporting Date]],"")</f>
        <v>99</v>
      </c>
    </row>
    <row r="815" spans="1:13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4">
        <v>2740</v>
      </c>
      <c r="G815" s="8">
        <v>0.8</v>
      </c>
      <c r="H815" s="4">
        <f t="shared" si="12"/>
        <v>2192</v>
      </c>
      <c r="I815" s="4" t="s">
        <v>1053</v>
      </c>
      <c r="J815" s="6">
        <v>42139</v>
      </c>
      <c r="K815" s="10" t="s">
        <v>1045</v>
      </c>
      <c r="L815">
        <f>IF(Table1[[#This Row],[Sales stage]]&lt;&gt;"Won",Table1[[#This Row],[Close Date/Expected Close Date]]-Table1[[#This Row],[Reporting Date]],"")</f>
        <v>62</v>
      </c>
    </row>
    <row r="816" spans="1:13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4">
        <v>3450</v>
      </c>
      <c r="G816" s="8">
        <v>0.8</v>
      </c>
      <c r="H816" s="4">
        <f t="shared" si="12"/>
        <v>2760</v>
      </c>
      <c r="I816" s="4" t="s">
        <v>1051</v>
      </c>
      <c r="J816" s="6">
        <v>42158</v>
      </c>
      <c r="K816" s="10" t="s">
        <v>1044</v>
      </c>
      <c r="L816">
        <f>IF(Table1[[#This Row],[Sales stage]]&lt;&gt;"Won",Table1[[#This Row],[Close Date/Expected Close Date]]-Table1[[#This Row],[Reporting Date]],"")</f>
        <v>81</v>
      </c>
    </row>
    <row r="817" spans="1:12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4">
        <v>4830</v>
      </c>
      <c r="G817" s="8">
        <v>0.8</v>
      </c>
      <c r="H817" s="4">
        <f t="shared" si="12"/>
        <v>3864</v>
      </c>
      <c r="I817" s="4" t="s">
        <v>1051</v>
      </c>
      <c r="J817" s="6">
        <v>42184</v>
      </c>
      <c r="K817" s="10" t="s">
        <v>1045</v>
      </c>
      <c r="L817">
        <f>IF(Table1[[#This Row],[Sales stage]]&lt;&gt;"Won",Table1[[#This Row],[Close Date/Expected Close Date]]-Table1[[#This Row],[Reporting Date]],"")</f>
        <v>106</v>
      </c>
    </row>
    <row r="818" spans="1:12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4">
        <v>4090</v>
      </c>
      <c r="G818" s="8">
        <v>0.7</v>
      </c>
      <c r="H818" s="4">
        <f t="shared" si="12"/>
        <v>2863</v>
      </c>
      <c r="I818" s="4" t="s">
        <v>1050</v>
      </c>
      <c r="J818" s="6">
        <v>42184</v>
      </c>
      <c r="K818" s="10" t="s">
        <v>1046</v>
      </c>
      <c r="L818">
        <f>IF(Table1[[#This Row],[Sales stage]]&lt;&gt;"Won",Table1[[#This Row],[Close Date/Expected Close Date]]-Table1[[#This Row],[Reporting Date]],"")</f>
        <v>106</v>
      </c>
    </row>
    <row r="819" spans="1:12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4">
        <v>350</v>
      </c>
      <c r="G819" s="8">
        <v>0.65</v>
      </c>
      <c r="H819" s="4">
        <f t="shared" si="12"/>
        <v>227.5</v>
      </c>
      <c r="I819" s="2" t="s">
        <v>1052</v>
      </c>
      <c r="J819" s="6">
        <v>42170</v>
      </c>
      <c r="K819" s="10" t="s">
        <v>1046</v>
      </c>
      <c r="L819">
        <f>IF(Table1[[#This Row],[Sales stage]]&lt;&gt;"Won",Table1[[#This Row],[Close Date/Expected Close Date]]-Table1[[#This Row],[Reporting Date]],"")</f>
        <v>92</v>
      </c>
    </row>
    <row r="820" spans="1:12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4">
        <v>3930</v>
      </c>
      <c r="G820" s="8">
        <v>0.6</v>
      </c>
      <c r="H820" s="4">
        <f t="shared" si="12"/>
        <v>2358</v>
      </c>
      <c r="I820" s="4" t="s">
        <v>1051</v>
      </c>
      <c r="J820" s="6">
        <v>42152</v>
      </c>
      <c r="K820" s="10" t="s">
        <v>1045</v>
      </c>
      <c r="L820">
        <f>IF(Table1[[#This Row],[Sales stage]]&lt;&gt;"Won",Table1[[#This Row],[Close Date/Expected Close Date]]-Table1[[#This Row],[Reporting Date]],"")</f>
        <v>74</v>
      </c>
    </row>
    <row r="821" spans="1:12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4">
        <v>2200</v>
      </c>
      <c r="G821" s="8">
        <v>0.7</v>
      </c>
      <c r="H821" s="4">
        <f t="shared" si="12"/>
        <v>1540</v>
      </c>
      <c r="I821" s="4" t="s">
        <v>1050</v>
      </c>
      <c r="J821" s="6">
        <v>42108</v>
      </c>
      <c r="K821" s="10" t="s">
        <v>1046</v>
      </c>
      <c r="L821">
        <f>IF(Table1[[#This Row],[Sales stage]]&lt;&gt;"Won",Table1[[#This Row],[Close Date/Expected Close Date]]-Table1[[#This Row],[Reporting Date]],"")</f>
        <v>30</v>
      </c>
    </row>
    <row r="822" spans="1:12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4">
        <v>2560</v>
      </c>
      <c r="G822" s="8">
        <v>0.55000000000000004</v>
      </c>
      <c r="H822" s="4">
        <f t="shared" si="12"/>
        <v>1408</v>
      </c>
      <c r="I822" s="4" t="s">
        <v>1051</v>
      </c>
      <c r="J822" s="6">
        <v>42168</v>
      </c>
      <c r="K822" s="10" t="s">
        <v>1043</v>
      </c>
      <c r="L822">
        <f>IF(Table1[[#This Row],[Sales stage]]&lt;&gt;"Won",Table1[[#This Row],[Close Date/Expected Close Date]]-Table1[[#This Row],[Reporting Date]],"")</f>
        <v>90</v>
      </c>
    </row>
    <row r="823" spans="1:12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4">
        <v>3360</v>
      </c>
      <c r="G823" s="8">
        <v>0.7</v>
      </c>
      <c r="H823" s="4">
        <f t="shared" si="12"/>
        <v>2352</v>
      </c>
      <c r="I823" s="4" t="s">
        <v>1050</v>
      </c>
      <c r="J823" s="6">
        <v>42164</v>
      </c>
      <c r="K823" s="10" t="s">
        <v>1043</v>
      </c>
      <c r="L823">
        <f>IF(Table1[[#This Row],[Sales stage]]&lt;&gt;"Won",Table1[[#This Row],[Close Date/Expected Close Date]]-Table1[[#This Row],[Reporting Date]],"")</f>
        <v>86</v>
      </c>
    </row>
    <row r="824" spans="1:12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4">
        <v>3780</v>
      </c>
      <c r="G824" s="8">
        <v>0.85</v>
      </c>
      <c r="H824" s="4">
        <f t="shared" si="12"/>
        <v>3213</v>
      </c>
      <c r="I824" s="4" t="s">
        <v>1051</v>
      </c>
      <c r="J824" s="6">
        <v>42250</v>
      </c>
      <c r="K824" s="10"/>
      <c r="L824">
        <f>IF(Table1[[#This Row],[Sales stage]]&lt;&gt;"Won",Table1[[#This Row],[Close Date/Expected Close Date]]-Table1[[#This Row],[Reporting Date]],"")</f>
        <v>172</v>
      </c>
    </row>
    <row r="825" spans="1:12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4">
        <v>3990</v>
      </c>
      <c r="G825" s="8">
        <v>0.75</v>
      </c>
      <c r="H825" s="4">
        <f t="shared" si="12"/>
        <v>2992.5</v>
      </c>
      <c r="I825" s="4" t="s">
        <v>1050</v>
      </c>
      <c r="J825" s="6">
        <v>42101</v>
      </c>
      <c r="K825" s="10" t="s">
        <v>1044</v>
      </c>
      <c r="L825">
        <f>IF(Table1[[#This Row],[Sales stage]]&lt;&gt;"Won",Table1[[#This Row],[Close Date/Expected Close Date]]-Table1[[#This Row],[Reporting Date]],"")</f>
        <v>23</v>
      </c>
    </row>
    <row r="826" spans="1:12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4">
        <v>4900</v>
      </c>
      <c r="G826" s="8">
        <v>0.75</v>
      </c>
      <c r="H826" s="4">
        <f t="shared" si="12"/>
        <v>3675</v>
      </c>
      <c r="I826" s="4" t="s">
        <v>1051</v>
      </c>
      <c r="J826" s="6">
        <v>42121</v>
      </c>
      <c r="K826" s="10" t="s">
        <v>1044</v>
      </c>
      <c r="L826">
        <f>IF(Table1[[#This Row],[Sales stage]]&lt;&gt;"Won",Table1[[#This Row],[Close Date/Expected Close Date]]-Table1[[#This Row],[Reporting Date]],"")</f>
        <v>42</v>
      </c>
    </row>
    <row r="827" spans="1:12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4">
        <v>2650</v>
      </c>
      <c r="G827" s="8">
        <v>0.5</v>
      </c>
      <c r="H827" s="4">
        <f t="shared" si="12"/>
        <v>1325</v>
      </c>
      <c r="I827" s="4" t="s">
        <v>1053</v>
      </c>
      <c r="J827" s="6">
        <v>42271</v>
      </c>
      <c r="K827" s="10"/>
      <c r="L827">
        <f>IF(Table1[[#This Row],[Sales stage]]&lt;&gt;"Won",Table1[[#This Row],[Close Date/Expected Close Date]]-Table1[[#This Row],[Reporting Date]],"")</f>
        <v>192</v>
      </c>
    </row>
    <row r="828" spans="1:12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4">
        <v>2920</v>
      </c>
      <c r="G828" s="8">
        <v>0.55000000000000004</v>
      </c>
      <c r="H828" s="4">
        <f t="shared" si="12"/>
        <v>1606.0000000000002</v>
      </c>
      <c r="I828" s="4" t="s">
        <v>1051</v>
      </c>
      <c r="J828" s="6">
        <v>42110</v>
      </c>
      <c r="K828" s="10" t="s">
        <v>1046</v>
      </c>
      <c r="L828">
        <f>IF(Table1[[#This Row],[Sales stage]]&lt;&gt;"Won",Table1[[#This Row],[Close Date/Expected Close Date]]-Table1[[#This Row],[Reporting Date]],"")</f>
        <v>31</v>
      </c>
    </row>
    <row r="829" spans="1:12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4">
        <v>4010</v>
      </c>
      <c r="G829" s="8">
        <v>0.65</v>
      </c>
      <c r="H829" s="4">
        <f t="shared" si="12"/>
        <v>2606.5</v>
      </c>
      <c r="I829" s="4" t="s">
        <v>1053</v>
      </c>
      <c r="J829" s="6">
        <v>42170</v>
      </c>
      <c r="K829" s="10" t="s">
        <v>1044</v>
      </c>
      <c r="L829">
        <f>IF(Table1[[#This Row],[Sales stage]]&lt;&gt;"Won",Table1[[#This Row],[Close Date/Expected Close Date]]-Table1[[#This Row],[Reporting Date]],"")</f>
        <v>91</v>
      </c>
    </row>
    <row r="830" spans="1:12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4">
        <v>1460</v>
      </c>
      <c r="G830" s="8">
        <v>0.85</v>
      </c>
      <c r="H830" s="4">
        <f t="shared" si="12"/>
        <v>1241</v>
      </c>
      <c r="I830" s="4" t="s">
        <v>1053</v>
      </c>
      <c r="J830" s="6">
        <v>42113</v>
      </c>
      <c r="K830" s="10" t="s">
        <v>1043</v>
      </c>
      <c r="L830">
        <f>IF(Table1[[#This Row],[Sales stage]]&lt;&gt;"Won",Table1[[#This Row],[Close Date/Expected Close Date]]-Table1[[#This Row],[Reporting Date]],"")</f>
        <v>34</v>
      </c>
    </row>
    <row r="831" spans="1:12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4">
        <v>4620</v>
      </c>
      <c r="G831" s="8">
        <v>0.85</v>
      </c>
      <c r="H831" s="4">
        <f t="shared" si="12"/>
        <v>3927</v>
      </c>
      <c r="I831" s="4" t="s">
        <v>1051</v>
      </c>
      <c r="J831" s="6">
        <v>42099</v>
      </c>
      <c r="K831" s="10" t="s">
        <v>1043</v>
      </c>
      <c r="L831">
        <f>IF(Table1[[#This Row],[Sales stage]]&lt;&gt;"Won",Table1[[#This Row],[Close Date/Expected Close Date]]-Table1[[#This Row],[Reporting Date]],"")</f>
        <v>20</v>
      </c>
    </row>
    <row r="832" spans="1:12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4">
        <v>1420</v>
      </c>
      <c r="G832" s="8">
        <v>0.75</v>
      </c>
      <c r="H832" s="4">
        <f t="shared" si="12"/>
        <v>1065</v>
      </c>
      <c r="I832" s="4" t="s">
        <v>1050</v>
      </c>
      <c r="J832" s="6">
        <v>42182</v>
      </c>
      <c r="K832" s="10" t="s">
        <v>1044</v>
      </c>
      <c r="L832">
        <f>IF(Table1[[#This Row],[Sales stage]]&lt;&gt;"Won",Table1[[#This Row],[Close Date/Expected Close Date]]-Table1[[#This Row],[Reporting Date]],"")</f>
        <v>102</v>
      </c>
    </row>
    <row r="833" spans="1:12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4">
        <v>4280</v>
      </c>
      <c r="G833" s="8">
        <v>0.85</v>
      </c>
      <c r="H833" s="4">
        <f t="shared" si="12"/>
        <v>3638</v>
      </c>
      <c r="I833" s="4" t="s">
        <v>1051</v>
      </c>
      <c r="J833" s="6">
        <v>42183</v>
      </c>
      <c r="K833" s="10" t="s">
        <v>1043</v>
      </c>
      <c r="L833">
        <f>IF(Table1[[#This Row],[Sales stage]]&lt;&gt;"Won",Table1[[#This Row],[Close Date/Expected Close Date]]-Table1[[#This Row],[Reporting Date]],"")</f>
        <v>103</v>
      </c>
    </row>
    <row r="834" spans="1:12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4">
        <v>1370</v>
      </c>
      <c r="G834" s="8">
        <v>0.55000000000000004</v>
      </c>
      <c r="H834" s="4">
        <f t="shared" si="12"/>
        <v>753.50000000000011</v>
      </c>
      <c r="I834" s="4" t="s">
        <v>1053</v>
      </c>
      <c r="J834" s="6">
        <v>42153</v>
      </c>
      <c r="K834" s="10" t="s">
        <v>1045</v>
      </c>
      <c r="L834">
        <f>IF(Table1[[#This Row],[Sales stage]]&lt;&gt;"Won",Table1[[#This Row],[Close Date/Expected Close Date]]-Table1[[#This Row],[Reporting Date]],"")</f>
        <v>73</v>
      </c>
    </row>
    <row r="835" spans="1:12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4">
        <v>3250</v>
      </c>
      <c r="G835" s="8">
        <v>0.85</v>
      </c>
      <c r="H835" s="4">
        <f t="shared" ref="H835:H898" si="13">F835*G835</f>
        <v>2762.5</v>
      </c>
      <c r="I835" s="4" t="s">
        <v>1051</v>
      </c>
      <c r="J835" s="6">
        <v>42167</v>
      </c>
      <c r="K835" s="10" t="s">
        <v>1044</v>
      </c>
      <c r="L835">
        <f>IF(Table1[[#This Row],[Sales stage]]&lt;&gt;"Won",Table1[[#This Row],[Close Date/Expected Close Date]]-Table1[[#This Row],[Reporting Date]],"")</f>
        <v>87</v>
      </c>
    </row>
    <row r="836" spans="1:12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4">
        <v>4950</v>
      </c>
      <c r="G836" s="8">
        <v>0.55000000000000004</v>
      </c>
      <c r="H836" s="4">
        <f t="shared" si="13"/>
        <v>2722.5</v>
      </c>
      <c r="I836" s="4" t="s">
        <v>1050</v>
      </c>
      <c r="J836" s="6">
        <v>42138</v>
      </c>
      <c r="K836" s="10" t="s">
        <v>1044</v>
      </c>
      <c r="L836">
        <f>IF(Table1[[#This Row],[Sales stage]]&lt;&gt;"Won",Table1[[#This Row],[Close Date/Expected Close Date]]-Table1[[#This Row],[Reporting Date]],"")</f>
        <v>58</v>
      </c>
    </row>
    <row r="837" spans="1:12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4">
        <v>1740</v>
      </c>
      <c r="G837" s="8">
        <v>0.65</v>
      </c>
      <c r="H837" s="4">
        <f t="shared" si="13"/>
        <v>1131</v>
      </c>
      <c r="I837" s="4" t="s">
        <v>1051</v>
      </c>
      <c r="J837" s="6">
        <v>42178</v>
      </c>
      <c r="K837" s="10" t="s">
        <v>1043</v>
      </c>
      <c r="L837">
        <f>IF(Table1[[#This Row],[Sales stage]]&lt;&gt;"Won",Table1[[#This Row],[Close Date/Expected Close Date]]-Table1[[#This Row],[Reporting Date]],"")</f>
        <v>98</v>
      </c>
    </row>
    <row r="838" spans="1:12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4">
        <v>1170</v>
      </c>
      <c r="G838" s="8">
        <v>0.7</v>
      </c>
      <c r="H838" s="4">
        <f t="shared" si="13"/>
        <v>819</v>
      </c>
      <c r="I838" s="4" t="s">
        <v>1051</v>
      </c>
      <c r="J838" s="6">
        <v>42137</v>
      </c>
      <c r="K838" s="10" t="s">
        <v>1044</v>
      </c>
      <c r="L838">
        <f>IF(Table1[[#This Row],[Sales stage]]&lt;&gt;"Won",Table1[[#This Row],[Close Date/Expected Close Date]]-Table1[[#This Row],[Reporting Date]],"")</f>
        <v>57</v>
      </c>
    </row>
    <row r="839" spans="1:12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4">
        <v>4870</v>
      </c>
      <c r="G839" s="8">
        <v>0.6</v>
      </c>
      <c r="H839" s="4">
        <f t="shared" si="13"/>
        <v>2922</v>
      </c>
      <c r="I839" s="4" t="s">
        <v>1053</v>
      </c>
      <c r="J839" s="6">
        <v>42099</v>
      </c>
      <c r="K839" s="10" t="s">
        <v>1046</v>
      </c>
      <c r="L839">
        <f>IF(Table1[[#This Row],[Sales stage]]&lt;&gt;"Won",Table1[[#This Row],[Close Date/Expected Close Date]]-Table1[[#This Row],[Reporting Date]],"")</f>
        <v>19</v>
      </c>
    </row>
    <row r="840" spans="1:12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4">
        <v>1630</v>
      </c>
      <c r="G840" s="8">
        <v>0.75</v>
      </c>
      <c r="H840" s="4">
        <f t="shared" si="13"/>
        <v>1222.5</v>
      </c>
      <c r="I840" s="4" t="s">
        <v>1051</v>
      </c>
      <c r="J840" s="6">
        <v>42108</v>
      </c>
      <c r="K840" s="10" t="s">
        <v>1044</v>
      </c>
      <c r="L840">
        <f>IF(Table1[[#This Row],[Sales stage]]&lt;&gt;"Won",Table1[[#This Row],[Close Date/Expected Close Date]]-Table1[[#This Row],[Reporting Date]],"")</f>
        <v>28</v>
      </c>
    </row>
    <row r="841" spans="1:12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4">
        <v>4540</v>
      </c>
      <c r="G841" s="8">
        <v>0.75</v>
      </c>
      <c r="H841" s="4">
        <f t="shared" si="13"/>
        <v>3405</v>
      </c>
      <c r="I841" s="4" t="s">
        <v>1051</v>
      </c>
      <c r="J841" s="6">
        <v>42172</v>
      </c>
      <c r="K841" s="10" t="s">
        <v>1045</v>
      </c>
      <c r="L841">
        <f>IF(Table1[[#This Row],[Sales stage]]&lt;&gt;"Won",Table1[[#This Row],[Close Date/Expected Close Date]]-Table1[[#This Row],[Reporting Date]],"")</f>
        <v>92</v>
      </c>
    </row>
    <row r="842" spans="1:12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4">
        <v>3200</v>
      </c>
      <c r="G842" s="8">
        <v>0.65</v>
      </c>
      <c r="H842" s="4">
        <f t="shared" si="13"/>
        <v>2080</v>
      </c>
      <c r="I842" s="4" t="s">
        <v>1053</v>
      </c>
      <c r="J842" s="6">
        <v>42181</v>
      </c>
      <c r="K842" s="10" t="s">
        <v>1046</v>
      </c>
      <c r="L842">
        <f>IF(Table1[[#This Row],[Sales stage]]&lt;&gt;"Won",Table1[[#This Row],[Close Date/Expected Close Date]]-Table1[[#This Row],[Reporting Date]],"")</f>
        <v>101</v>
      </c>
    </row>
    <row r="843" spans="1:12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4">
        <v>940</v>
      </c>
      <c r="G843" s="8">
        <v>0.75</v>
      </c>
      <c r="H843" s="4">
        <f t="shared" si="13"/>
        <v>705</v>
      </c>
      <c r="I843" s="4" t="s">
        <v>1051</v>
      </c>
      <c r="J843" s="6">
        <v>42167</v>
      </c>
      <c r="K843" s="10" t="s">
        <v>1046</v>
      </c>
      <c r="L843">
        <f>IF(Table1[[#This Row],[Sales stage]]&lt;&gt;"Won",Table1[[#This Row],[Close Date/Expected Close Date]]-Table1[[#This Row],[Reporting Date]],"")</f>
        <v>86</v>
      </c>
    </row>
    <row r="844" spans="1:12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4">
        <v>1100</v>
      </c>
      <c r="G844" s="8">
        <v>0.8</v>
      </c>
      <c r="H844" s="4">
        <f t="shared" si="13"/>
        <v>880</v>
      </c>
      <c r="I844" s="4" t="s">
        <v>1053</v>
      </c>
      <c r="J844" s="6">
        <v>42152</v>
      </c>
      <c r="K844" s="10" t="s">
        <v>1043</v>
      </c>
      <c r="L844">
        <f>IF(Table1[[#This Row],[Sales stage]]&lt;&gt;"Won",Table1[[#This Row],[Close Date/Expected Close Date]]-Table1[[#This Row],[Reporting Date]],"")</f>
        <v>71</v>
      </c>
    </row>
    <row r="845" spans="1:12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4">
        <v>4190</v>
      </c>
      <c r="G845" s="8">
        <v>0.85</v>
      </c>
      <c r="H845" s="4">
        <f t="shared" si="13"/>
        <v>3561.5</v>
      </c>
      <c r="I845" s="4" t="s">
        <v>1050</v>
      </c>
      <c r="J845" s="6">
        <v>42149</v>
      </c>
      <c r="K845" s="10" t="s">
        <v>1043</v>
      </c>
      <c r="L845">
        <f>IF(Table1[[#This Row],[Sales stage]]&lt;&gt;"Won",Table1[[#This Row],[Close Date/Expected Close Date]]-Table1[[#This Row],[Reporting Date]],"")</f>
        <v>68</v>
      </c>
    </row>
    <row r="846" spans="1:12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4">
        <v>120</v>
      </c>
      <c r="G846" s="8">
        <v>0.65</v>
      </c>
      <c r="H846" s="4">
        <f t="shared" si="13"/>
        <v>78</v>
      </c>
      <c r="I846" s="4" t="s">
        <v>1051</v>
      </c>
      <c r="J846" s="6">
        <v>42145</v>
      </c>
      <c r="K846" s="10" t="s">
        <v>1043</v>
      </c>
      <c r="L846">
        <f>IF(Table1[[#This Row],[Sales stage]]&lt;&gt;"Won",Table1[[#This Row],[Close Date/Expected Close Date]]-Table1[[#This Row],[Reporting Date]],"")</f>
        <v>64</v>
      </c>
    </row>
    <row r="847" spans="1:12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4">
        <v>4090</v>
      </c>
      <c r="G847" s="8">
        <v>0.8</v>
      </c>
      <c r="H847" s="4">
        <f t="shared" si="13"/>
        <v>3272</v>
      </c>
      <c r="I847" s="4" t="s">
        <v>1053</v>
      </c>
      <c r="J847" s="6">
        <v>42158</v>
      </c>
      <c r="K847" s="10"/>
      <c r="L847">
        <f>IF(Table1[[#This Row],[Sales stage]]&lt;&gt;"Won",Table1[[#This Row],[Close Date/Expected Close Date]]-Table1[[#This Row],[Reporting Date]],"")</f>
        <v>77</v>
      </c>
    </row>
    <row r="848" spans="1:12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4">
        <v>3840</v>
      </c>
      <c r="G848" s="8">
        <v>0.75</v>
      </c>
      <c r="H848" s="4">
        <f t="shared" si="13"/>
        <v>2880</v>
      </c>
      <c r="I848" s="4" t="s">
        <v>1053</v>
      </c>
      <c r="J848" s="6">
        <v>42167</v>
      </c>
      <c r="K848" s="10" t="s">
        <v>1044</v>
      </c>
      <c r="L848">
        <f>IF(Table1[[#This Row],[Sales stage]]&lt;&gt;"Won",Table1[[#This Row],[Close Date/Expected Close Date]]-Table1[[#This Row],[Reporting Date]],"")</f>
        <v>86</v>
      </c>
    </row>
    <row r="849" spans="1:12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4">
        <v>370</v>
      </c>
      <c r="G849" s="8">
        <v>0.6</v>
      </c>
      <c r="H849" s="4">
        <f t="shared" si="13"/>
        <v>222</v>
      </c>
      <c r="I849" s="2" t="s">
        <v>1052</v>
      </c>
      <c r="J849" s="6">
        <v>42158</v>
      </c>
      <c r="K849" s="10" t="s">
        <v>1043</v>
      </c>
      <c r="L849">
        <f>IF(Table1[[#This Row],[Sales stage]]&lt;&gt;"Won",Table1[[#This Row],[Close Date/Expected Close Date]]-Table1[[#This Row],[Reporting Date]],"")</f>
        <v>77</v>
      </c>
    </row>
    <row r="850" spans="1:12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4">
        <v>2430</v>
      </c>
      <c r="G850" s="8">
        <v>0.65</v>
      </c>
      <c r="H850" s="4">
        <f t="shared" si="13"/>
        <v>1579.5</v>
      </c>
      <c r="I850" s="4" t="s">
        <v>1051</v>
      </c>
      <c r="J850" s="6">
        <v>42097</v>
      </c>
      <c r="K850" s="10" t="s">
        <v>1046</v>
      </c>
      <c r="L850">
        <f>IF(Table1[[#This Row],[Sales stage]]&lt;&gt;"Won",Table1[[#This Row],[Close Date/Expected Close Date]]-Table1[[#This Row],[Reporting Date]],"")</f>
        <v>16</v>
      </c>
    </row>
    <row r="851" spans="1:12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4">
        <v>460</v>
      </c>
      <c r="G851" s="8">
        <v>0.65</v>
      </c>
      <c r="H851" s="4">
        <f t="shared" si="13"/>
        <v>299</v>
      </c>
      <c r="I851" s="2" t="s">
        <v>1052</v>
      </c>
      <c r="J851" s="6">
        <v>42172</v>
      </c>
      <c r="K851" s="10" t="s">
        <v>1043</v>
      </c>
      <c r="L851">
        <f>IF(Table1[[#This Row],[Sales stage]]&lt;&gt;"Won",Table1[[#This Row],[Close Date/Expected Close Date]]-Table1[[#This Row],[Reporting Date]],"")</f>
        <v>91</v>
      </c>
    </row>
    <row r="852" spans="1:12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4">
        <v>4300</v>
      </c>
      <c r="G852" s="8">
        <v>0.8</v>
      </c>
      <c r="H852" s="4">
        <f t="shared" si="13"/>
        <v>3440</v>
      </c>
      <c r="I852" s="4" t="s">
        <v>1051</v>
      </c>
      <c r="J852" s="6">
        <v>42134</v>
      </c>
      <c r="K852" s="10" t="s">
        <v>1045</v>
      </c>
      <c r="L852">
        <f>IF(Table1[[#This Row],[Sales stage]]&lt;&gt;"Won",Table1[[#This Row],[Close Date/Expected Close Date]]-Table1[[#This Row],[Reporting Date]],"")</f>
        <v>53</v>
      </c>
    </row>
    <row r="853" spans="1:12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4">
        <v>390</v>
      </c>
      <c r="G853" s="8">
        <v>0.7</v>
      </c>
      <c r="H853" s="4">
        <f t="shared" si="13"/>
        <v>273</v>
      </c>
      <c r="I853" s="2" t="s">
        <v>1052</v>
      </c>
      <c r="J853" s="6">
        <v>42116</v>
      </c>
      <c r="K853" s="10" t="s">
        <v>1044</v>
      </c>
      <c r="L853">
        <f>IF(Table1[[#This Row],[Sales stage]]&lt;&gt;"Won",Table1[[#This Row],[Close Date/Expected Close Date]]-Table1[[#This Row],[Reporting Date]],"")</f>
        <v>35</v>
      </c>
    </row>
    <row r="854" spans="1:12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4">
        <v>4930</v>
      </c>
      <c r="G854" s="8">
        <v>0.55000000000000004</v>
      </c>
      <c r="H854" s="4">
        <f t="shared" si="13"/>
        <v>2711.5</v>
      </c>
      <c r="I854" s="4" t="s">
        <v>1051</v>
      </c>
      <c r="J854" s="6">
        <v>42155</v>
      </c>
      <c r="K854" s="10" t="s">
        <v>1043</v>
      </c>
      <c r="L854">
        <f>IF(Table1[[#This Row],[Sales stage]]&lt;&gt;"Won",Table1[[#This Row],[Close Date/Expected Close Date]]-Table1[[#This Row],[Reporting Date]],"")</f>
        <v>74</v>
      </c>
    </row>
    <row r="855" spans="1:12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4">
        <v>4850</v>
      </c>
      <c r="G855" s="8">
        <v>0.7</v>
      </c>
      <c r="H855" s="4">
        <f t="shared" si="13"/>
        <v>3395</v>
      </c>
      <c r="I855" s="4" t="s">
        <v>1051</v>
      </c>
      <c r="J855" s="6">
        <v>42180</v>
      </c>
      <c r="K855" s="10" t="s">
        <v>1045</v>
      </c>
      <c r="L855">
        <f>IF(Table1[[#This Row],[Sales stage]]&lt;&gt;"Won",Table1[[#This Row],[Close Date/Expected Close Date]]-Table1[[#This Row],[Reporting Date]],"")</f>
        <v>99</v>
      </c>
    </row>
    <row r="856" spans="1:12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4">
        <v>3610</v>
      </c>
      <c r="G856" s="8">
        <v>0.7</v>
      </c>
      <c r="H856" s="4">
        <f t="shared" si="13"/>
        <v>2527</v>
      </c>
      <c r="I856" s="4" t="s">
        <v>1051</v>
      </c>
      <c r="J856" s="6">
        <v>42156</v>
      </c>
      <c r="K856" s="10"/>
      <c r="L856">
        <f>IF(Table1[[#This Row],[Sales stage]]&lt;&gt;"Won",Table1[[#This Row],[Close Date/Expected Close Date]]-Table1[[#This Row],[Reporting Date]],"")</f>
        <v>75</v>
      </c>
    </row>
    <row r="857" spans="1:12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4">
        <v>760</v>
      </c>
      <c r="G857" s="8">
        <v>0.75</v>
      </c>
      <c r="H857" s="4">
        <f t="shared" si="13"/>
        <v>570</v>
      </c>
      <c r="I857" s="4" t="s">
        <v>1053</v>
      </c>
      <c r="J857" s="6">
        <v>42177</v>
      </c>
      <c r="K857" s="10" t="s">
        <v>1044</v>
      </c>
      <c r="L857">
        <f>IF(Table1[[#This Row],[Sales stage]]&lt;&gt;"Won",Table1[[#This Row],[Close Date/Expected Close Date]]-Table1[[#This Row],[Reporting Date]],"")</f>
        <v>96</v>
      </c>
    </row>
    <row r="858" spans="1:12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4">
        <v>2490</v>
      </c>
      <c r="G858" s="8">
        <v>0.85</v>
      </c>
      <c r="H858" s="4">
        <f t="shared" si="13"/>
        <v>2116.5</v>
      </c>
      <c r="I858" s="4" t="s">
        <v>1053</v>
      </c>
      <c r="J858" s="6">
        <v>42163</v>
      </c>
      <c r="K858" s="10" t="s">
        <v>1044</v>
      </c>
      <c r="L858">
        <f>IF(Table1[[#This Row],[Sales stage]]&lt;&gt;"Won",Table1[[#This Row],[Close Date/Expected Close Date]]-Table1[[#This Row],[Reporting Date]],"")</f>
        <v>82</v>
      </c>
    </row>
    <row r="859" spans="1:12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4">
        <v>1320</v>
      </c>
      <c r="G859" s="8">
        <v>0.7</v>
      </c>
      <c r="H859" s="4">
        <f t="shared" si="13"/>
        <v>923.99999999999989</v>
      </c>
      <c r="I859" s="4" t="s">
        <v>1050</v>
      </c>
      <c r="J859" s="6">
        <v>42125</v>
      </c>
      <c r="K859" s="10"/>
      <c r="L859">
        <f>IF(Table1[[#This Row],[Sales stage]]&lt;&gt;"Won",Table1[[#This Row],[Close Date/Expected Close Date]]-Table1[[#This Row],[Reporting Date]],"")</f>
        <v>44</v>
      </c>
    </row>
    <row r="860" spans="1:12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4">
        <v>2460</v>
      </c>
      <c r="G860" s="8">
        <v>0.7</v>
      </c>
      <c r="H860" s="4">
        <f t="shared" si="13"/>
        <v>1722</v>
      </c>
      <c r="I860" s="4" t="s">
        <v>1051</v>
      </c>
      <c r="J860" s="6">
        <v>42108</v>
      </c>
      <c r="K860" s="10" t="s">
        <v>1043</v>
      </c>
      <c r="L860">
        <f>IF(Table1[[#This Row],[Sales stage]]&lt;&gt;"Won",Table1[[#This Row],[Close Date/Expected Close Date]]-Table1[[#This Row],[Reporting Date]],"")</f>
        <v>27</v>
      </c>
    </row>
    <row r="861" spans="1:12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4">
        <v>430</v>
      </c>
      <c r="G861" s="8">
        <v>0.55000000000000004</v>
      </c>
      <c r="H861" s="4">
        <f t="shared" si="13"/>
        <v>236.50000000000003</v>
      </c>
      <c r="I861" s="2" t="s">
        <v>1052</v>
      </c>
      <c r="J861" s="6">
        <v>42152</v>
      </c>
      <c r="K861" s="10" t="s">
        <v>1044</v>
      </c>
      <c r="L861">
        <f>IF(Table1[[#This Row],[Sales stage]]&lt;&gt;"Won",Table1[[#This Row],[Close Date/Expected Close Date]]-Table1[[#This Row],[Reporting Date]],"")</f>
        <v>70</v>
      </c>
    </row>
    <row r="862" spans="1:12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4">
        <v>2180</v>
      </c>
      <c r="G862" s="8">
        <v>0.5</v>
      </c>
      <c r="H862" s="4">
        <f t="shared" si="13"/>
        <v>1090</v>
      </c>
      <c r="I862" s="4" t="s">
        <v>1051</v>
      </c>
      <c r="J862" s="6">
        <v>42173</v>
      </c>
      <c r="K862" s="10" t="s">
        <v>1043</v>
      </c>
      <c r="L862">
        <f>IF(Table1[[#This Row],[Sales stage]]&lt;&gt;"Won",Table1[[#This Row],[Close Date/Expected Close Date]]-Table1[[#This Row],[Reporting Date]],"")</f>
        <v>91</v>
      </c>
    </row>
    <row r="863" spans="1:12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4">
        <v>1780</v>
      </c>
      <c r="G863" s="8">
        <v>0.65</v>
      </c>
      <c r="H863" s="4">
        <f t="shared" si="13"/>
        <v>1157</v>
      </c>
      <c r="I863" s="4" t="s">
        <v>1050</v>
      </c>
      <c r="J863" s="6">
        <v>42098</v>
      </c>
      <c r="K863" s="10" t="s">
        <v>1044</v>
      </c>
      <c r="L863">
        <f>IF(Table1[[#This Row],[Sales stage]]&lt;&gt;"Won",Table1[[#This Row],[Close Date/Expected Close Date]]-Table1[[#This Row],[Reporting Date]],"")</f>
        <v>16</v>
      </c>
    </row>
    <row r="864" spans="1:12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4">
        <v>710</v>
      </c>
      <c r="G864" s="8">
        <v>0.7</v>
      </c>
      <c r="H864" s="4">
        <f t="shared" si="13"/>
        <v>496.99999999999994</v>
      </c>
      <c r="I864" s="4" t="s">
        <v>1051</v>
      </c>
      <c r="J864" s="6">
        <v>42129</v>
      </c>
      <c r="K864" s="10" t="s">
        <v>1044</v>
      </c>
      <c r="L864">
        <f>IF(Table1[[#This Row],[Sales stage]]&lt;&gt;"Won",Table1[[#This Row],[Close Date/Expected Close Date]]-Table1[[#This Row],[Reporting Date]],"")</f>
        <v>47</v>
      </c>
    </row>
    <row r="865" spans="1:12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4">
        <v>3520</v>
      </c>
      <c r="G865" s="8">
        <v>0.8</v>
      </c>
      <c r="H865" s="4">
        <f t="shared" si="13"/>
        <v>2816</v>
      </c>
      <c r="I865" s="4" t="s">
        <v>1051</v>
      </c>
      <c r="J865" s="6">
        <v>42180</v>
      </c>
      <c r="K865" s="10" t="s">
        <v>1044</v>
      </c>
      <c r="L865">
        <f>IF(Table1[[#This Row],[Sales stage]]&lt;&gt;"Won",Table1[[#This Row],[Close Date/Expected Close Date]]-Table1[[#This Row],[Reporting Date]],"")</f>
        <v>98</v>
      </c>
    </row>
    <row r="866" spans="1:12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4">
        <v>3710</v>
      </c>
      <c r="G866" s="8">
        <v>0.55000000000000004</v>
      </c>
      <c r="H866" s="4">
        <f t="shared" si="13"/>
        <v>2040.5000000000002</v>
      </c>
      <c r="I866" s="4" t="s">
        <v>1051</v>
      </c>
      <c r="J866" s="6">
        <v>42177</v>
      </c>
      <c r="K866" s="10" t="s">
        <v>1046</v>
      </c>
      <c r="L866">
        <f>IF(Table1[[#This Row],[Sales stage]]&lt;&gt;"Won",Table1[[#This Row],[Close Date/Expected Close Date]]-Table1[[#This Row],[Reporting Date]],"")</f>
        <v>95</v>
      </c>
    </row>
    <row r="867" spans="1:12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4">
        <v>3780</v>
      </c>
      <c r="G867" s="8">
        <v>0.85</v>
      </c>
      <c r="H867" s="4">
        <f t="shared" si="13"/>
        <v>3213</v>
      </c>
      <c r="I867" s="4" t="s">
        <v>1053</v>
      </c>
      <c r="J867" s="6">
        <v>42183</v>
      </c>
      <c r="K867" s="10" t="s">
        <v>1046</v>
      </c>
      <c r="L867">
        <f>IF(Table1[[#This Row],[Sales stage]]&lt;&gt;"Won",Table1[[#This Row],[Close Date/Expected Close Date]]-Table1[[#This Row],[Reporting Date]],"")</f>
        <v>101</v>
      </c>
    </row>
    <row r="868" spans="1:12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4">
        <v>270</v>
      </c>
      <c r="G868" s="8">
        <v>0.7</v>
      </c>
      <c r="H868" s="4">
        <f t="shared" si="13"/>
        <v>189</v>
      </c>
      <c r="I868" s="2" t="s">
        <v>1052</v>
      </c>
      <c r="J868" s="6">
        <v>42128</v>
      </c>
      <c r="K868" s="10" t="s">
        <v>1044</v>
      </c>
      <c r="L868">
        <f>IF(Table1[[#This Row],[Sales stage]]&lt;&gt;"Won",Table1[[#This Row],[Close Date/Expected Close Date]]-Table1[[#This Row],[Reporting Date]],"")</f>
        <v>46</v>
      </c>
    </row>
    <row r="869" spans="1:12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4">
        <v>1890</v>
      </c>
      <c r="G869" s="8">
        <v>0.6</v>
      </c>
      <c r="H869" s="4">
        <f t="shared" si="13"/>
        <v>1134</v>
      </c>
      <c r="I869" s="4" t="s">
        <v>1051</v>
      </c>
      <c r="J869" s="6">
        <v>42168</v>
      </c>
      <c r="K869" s="10" t="s">
        <v>1046</v>
      </c>
      <c r="L869">
        <f>IF(Table1[[#This Row],[Sales stage]]&lt;&gt;"Won",Table1[[#This Row],[Close Date/Expected Close Date]]-Table1[[#This Row],[Reporting Date]],"")</f>
        <v>85</v>
      </c>
    </row>
    <row r="870" spans="1:12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4">
        <v>4980</v>
      </c>
      <c r="G870" s="8">
        <v>0.8</v>
      </c>
      <c r="H870" s="4">
        <f t="shared" si="13"/>
        <v>3984</v>
      </c>
      <c r="I870" s="4" t="s">
        <v>1051</v>
      </c>
      <c r="J870" s="6">
        <v>42182</v>
      </c>
      <c r="K870" s="10" t="s">
        <v>1044</v>
      </c>
      <c r="L870">
        <f>IF(Table1[[#This Row],[Sales stage]]&lt;&gt;"Won",Table1[[#This Row],[Close Date/Expected Close Date]]-Table1[[#This Row],[Reporting Date]],"")</f>
        <v>99</v>
      </c>
    </row>
    <row r="871" spans="1:12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4">
        <v>760</v>
      </c>
      <c r="G871" s="8">
        <v>0.85</v>
      </c>
      <c r="H871" s="4">
        <f t="shared" si="13"/>
        <v>646</v>
      </c>
      <c r="I871" s="4" t="s">
        <v>1050</v>
      </c>
      <c r="J871" s="6">
        <v>42167</v>
      </c>
      <c r="K871" s="10" t="s">
        <v>1043</v>
      </c>
      <c r="L871">
        <f>IF(Table1[[#This Row],[Sales stage]]&lt;&gt;"Won",Table1[[#This Row],[Close Date/Expected Close Date]]-Table1[[#This Row],[Reporting Date]],"")</f>
        <v>84</v>
      </c>
    </row>
    <row r="872" spans="1:12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4">
        <v>2130</v>
      </c>
      <c r="G872" s="8">
        <v>0.5</v>
      </c>
      <c r="H872" s="4">
        <f t="shared" si="13"/>
        <v>1065</v>
      </c>
      <c r="I872" s="4" t="s">
        <v>1051</v>
      </c>
      <c r="J872" s="6">
        <v>42184</v>
      </c>
      <c r="K872" s="10" t="s">
        <v>1043</v>
      </c>
      <c r="L872">
        <f>IF(Table1[[#This Row],[Sales stage]]&lt;&gt;"Won",Table1[[#This Row],[Close Date/Expected Close Date]]-Table1[[#This Row],[Reporting Date]],"")</f>
        <v>101</v>
      </c>
    </row>
    <row r="873" spans="1:12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4">
        <v>540</v>
      </c>
      <c r="G873" s="8">
        <v>0.8</v>
      </c>
      <c r="H873" s="4">
        <f t="shared" si="13"/>
        <v>432</v>
      </c>
      <c r="I873" s="4" t="s">
        <v>1051</v>
      </c>
      <c r="J873" s="6">
        <v>42097</v>
      </c>
      <c r="K873" s="10" t="s">
        <v>1044</v>
      </c>
      <c r="L873">
        <f>IF(Table1[[#This Row],[Sales stage]]&lt;&gt;"Won",Table1[[#This Row],[Close Date/Expected Close Date]]-Table1[[#This Row],[Reporting Date]],"")</f>
        <v>14</v>
      </c>
    </row>
    <row r="874" spans="1:12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4">
        <v>2770</v>
      </c>
      <c r="G874" s="8">
        <v>0.75</v>
      </c>
      <c r="H874" s="4">
        <f t="shared" si="13"/>
        <v>2077.5</v>
      </c>
      <c r="I874" s="4" t="s">
        <v>1050</v>
      </c>
      <c r="J874" s="6">
        <v>42132</v>
      </c>
      <c r="K874" s="10" t="s">
        <v>1043</v>
      </c>
      <c r="L874">
        <f>IF(Table1[[#This Row],[Sales stage]]&lt;&gt;"Won",Table1[[#This Row],[Close Date/Expected Close Date]]-Table1[[#This Row],[Reporting Date]],"")</f>
        <v>49</v>
      </c>
    </row>
    <row r="875" spans="1:12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4">
        <v>3890</v>
      </c>
      <c r="G875" s="8">
        <v>0.65</v>
      </c>
      <c r="H875" s="4">
        <f t="shared" si="13"/>
        <v>2528.5</v>
      </c>
      <c r="I875" s="4" t="s">
        <v>1053</v>
      </c>
      <c r="J875" s="6">
        <v>42181</v>
      </c>
      <c r="K875" s="10" t="s">
        <v>1044</v>
      </c>
      <c r="L875">
        <f>IF(Table1[[#This Row],[Sales stage]]&lt;&gt;"Won",Table1[[#This Row],[Close Date/Expected Close Date]]-Table1[[#This Row],[Reporting Date]],"")</f>
        <v>97</v>
      </c>
    </row>
    <row r="876" spans="1:12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4">
        <v>4280</v>
      </c>
      <c r="G876" s="8">
        <v>0.7</v>
      </c>
      <c r="H876" s="4">
        <f t="shared" si="13"/>
        <v>2996</v>
      </c>
      <c r="I876" s="4" t="s">
        <v>1051</v>
      </c>
      <c r="J876" s="6">
        <v>42207</v>
      </c>
      <c r="K876" s="10"/>
      <c r="L876">
        <f>IF(Table1[[#This Row],[Sales stage]]&lt;&gt;"Won",Table1[[#This Row],[Close Date/Expected Close Date]]-Table1[[#This Row],[Reporting Date]],"")</f>
        <v>123</v>
      </c>
    </row>
    <row r="877" spans="1:12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4">
        <v>3710</v>
      </c>
      <c r="G877" s="8">
        <v>0.8</v>
      </c>
      <c r="H877" s="4">
        <f t="shared" si="13"/>
        <v>2968</v>
      </c>
      <c r="I877" s="4" t="s">
        <v>1050</v>
      </c>
      <c r="J877" s="6">
        <v>42183</v>
      </c>
      <c r="K877" s="10" t="s">
        <v>1044</v>
      </c>
      <c r="L877">
        <f>IF(Table1[[#This Row],[Sales stage]]&lt;&gt;"Won",Table1[[#This Row],[Close Date/Expected Close Date]]-Table1[[#This Row],[Reporting Date]],"")</f>
        <v>99</v>
      </c>
    </row>
    <row r="878" spans="1:12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4">
        <v>860</v>
      </c>
      <c r="G878" s="8">
        <v>0.7</v>
      </c>
      <c r="H878" s="4">
        <f t="shared" si="13"/>
        <v>602</v>
      </c>
      <c r="I878" s="4" t="s">
        <v>1051</v>
      </c>
      <c r="J878" s="6">
        <v>42114</v>
      </c>
      <c r="K878" s="10" t="s">
        <v>1043</v>
      </c>
      <c r="L878">
        <f>IF(Table1[[#This Row],[Sales stage]]&lt;&gt;"Won",Table1[[#This Row],[Close Date/Expected Close Date]]-Table1[[#This Row],[Reporting Date]],"")</f>
        <v>30</v>
      </c>
    </row>
    <row r="879" spans="1:12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4">
        <v>920</v>
      </c>
      <c r="G879" s="8">
        <v>0.8</v>
      </c>
      <c r="H879" s="4">
        <f t="shared" si="13"/>
        <v>736</v>
      </c>
      <c r="I879" s="4" t="s">
        <v>1053</v>
      </c>
      <c r="J879" s="6">
        <v>42128</v>
      </c>
      <c r="K879" s="10" t="s">
        <v>1046</v>
      </c>
      <c r="L879">
        <f>IF(Table1[[#This Row],[Sales stage]]&lt;&gt;"Won",Table1[[#This Row],[Close Date/Expected Close Date]]-Table1[[#This Row],[Reporting Date]],"")</f>
        <v>44</v>
      </c>
    </row>
    <row r="880" spans="1:12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4">
        <v>3570</v>
      </c>
      <c r="G880" s="8">
        <v>0.55000000000000004</v>
      </c>
      <c r="H880" s="4">
        <f t="shared" si="13"/>
        <v>1963.5000000000002</v>
      </c>
      <c r="I880" s="4" t="s">
        <v>1050</v>
      </c>
      <c r="J880" s="6">
        <v>42178</v>
      </c>
      <c r="K880" s="10" t="s">
        <v>1044</v>
      </c>
      <c r="L880">
        <f>IF(Table1[[#This Row],[Sales stage]]&lt;&gt;"Won",Table1[[#This Row],[Close Date/Expected Close Date]]-Table1[[#This Row],[Reporting Date]],"")</f>
        <v>94</v>
      </c>
    </row>
    <row r="881" spans="1:12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4">
        <v>1850</v>
      </c>
      <c r="G881" s="8">
        <v>0.55000000000000004</v>
      </c>
      <c r="H881" s="4">
        <f t="shared" si="13"/>
        <v>1017.5000000000001</v>
      </c>
      <c r="I881" s="4" t="s">
        <v>1051</v>
      </c>
      <c r="J881" s="6">
        <v>42146</v>
      </c>
      <c r="K881" s="10" t="s">
        <v>1043</v>
      </c>
      <c r="L881">
        <f>IF(Table1[[#This Row],[Sales stage]]&lt;&gt;"Won",Table1[[#This Row],[Close Date/Expected Close Date]]-Table1[[#This Row],[Reporting Date]],"")</f>
        <v>62</v>
      </c>
    </row>
    <row r="882" spans="1:12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4">
        <v>3810</v>
      </c>
      <c r="G882" s="8">
        <v>0.6</v>
      </c>
      <c r="H882" s="4">
        <f t="shared" si="13"/>
        <v>2286</v>
      </c>
      <c r="I882" s="4" t="s">
        <v>1050</v>
      </c>
      <c r="J882" s="6">
        <v>42175</v>
      </c>
      <c r="K882" s="10" t="s">
        <v>1043</v>
      </c>
      <c r="L882">
        <f>IF(Table1[[#This Row],[Sales stage]]&lt;&gt;"Won",Table1[[#This Row],[Close Date/Expected Close Date]]-Table1[[#This Row],[Reporting Date]],"")</f>
        <v>91</v>
      </c>
    </row>
    <row r="883" spans="1:12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4">
        <v>2080</v>
      </c>
      <c r="G883" s="8">
        <v>0.7</v>
      </c>
      <c r="H883" s="4">
        <f t="shared" si="13"/>
        <v>1456</v>
      </c>
      <c r="I883" s="4" t="s">
        <v>1053</v>
      </c>
      <c r="J883" s="6">
        <v>42119</v>
      </c>
      <c r="K883" s="10"/>
      <c r="L883">
        <f>IF(Table1[[#This Row],[Sales stage]]&lt;&gt;"Won",Table1[[#This Row],[Close Date/Expected Close Date]]-Table1[[#This Row],[Reporting Date]],"")</f>
        <v>35</v>
      </c>
    </row>
    <row r="884" spans="1:12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4">
        <v>220</v>
      </c>
      <c r="G884" s="8">
        <v>0.8</v>
      </c>
      <c r="H884" s="4">
        <f t="shared" si="13"/>
        <v>176</v>
      </c>
      <c r="I884" s="2" t="s">
        <v>1052</v>
      </c>
      <c r="J884" s="6">
        <v>42145</v>
      </c>
      <c r="K884" s="10" t="s">
        <v>1044</v>
      </c>
      <c r="L884">
        <f>IF(Table1[[#This Row],[Sales stage]]&lt;&gt;"Won",Table1[[#This Row],[Close Date/Expected Close Date]]-Table1[[#This Row],[Reporting Date]],"")</f>
        <v>61</v>
      </c>
    </row>
    <row r="885" spans="1:12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4">
        <v>3620</v>
      </c>
      <c r="G885" s="8">
        <v>0.75</v>
      </c>
      <c r="H885" s="4">
        <f t="shared" si="13"/>
        <v>2715</v>
      </c>
      <c r="I885" s="4" t="s">
        <v>1053</v>
      </c>
      <c r="J885" s="6">
        <v>42112</v>
      </c>
      <c r="K885" s="10" t="s">
        <v>1043</v>
      </c>
      <c r="L885">
        <f>IF(Table1[[#This Row],[Sales stage]]&lt;&gt;"Won",Table1[[#This Row],[Close Date/Expected Close Date]]-Table1[[#This Row],[Reporting Date]],"")</f>
        <v>28</v>
      </c>
    </row>
    <row r="886" spans="1:12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4">
        <v>800</v>
      </c>
      <c r="G886" s="8">
        <v>0.7</v>
      </c>
      <c r="H886" s="4">
        <f t="shared" si="13"/>
        <v>560</v>
      </c>
      <c r="I886" s="4" t="s">
        <v>1053</v>
      </c>
      <c r="J886" s="6">
        <v>42182</v>
      </c>
      <c r="K886" s="10" t="s">
        <v>1045</v>
      </c>
      <c r="L886">
        <f>IF(Table1[[#This Row],[Sales stage]]&lt;&gt;"Won",Table1[[#This Row],[Close Date/Expected Close Date]]-Table1[[#This Row],[Reporting Date]],"")</f>
        <v>98</v>
      </c>
    </row>
    <row r="887" spans="1:12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4">
        <v>290</v>
      </c>
      <c r="G887" s="8">
        <v>0.6</v>
      </c>
      <c r="H887" s="4">
        <f t="shared" si="13"/>
        <v>174</v>
      </c>
      <c r="I887" s="4" t="s">
        <v>1053</v>
      </c>
      <c r="J887" s="6">
        <v>42157</v>
      </c>
      <c r="K887" s="10" t="s">
        <v>1044</v>
      </c>
      <c r="L887">
        <f>IF(Table1[[#This Row],[Sales stage]]&lt;&gt;"Won",Table1[[#This Row],[Close Date/Expected Close Date]]-Table1[[#This Row],[Reporting Date]],"")</f>
        <v>73</v>
      </c>
    </row>
    <row r="888" spans="1:12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4">
        <v>3360</v>
      </c>
      <c r="G888" s="8">
        <v>0.7</v>
      </c>
      <c r="H888" s="4">
        <f t="shared" si="13"/>
        <v>2352</v>
      </c>
      <c r="I888" s="4" t="s">
        <v>1051</v>
      </c>
      <c r="J888" s="6">
        <v>42164</v>
      </c>
      <c r="K888" s="10" t="s">
        <v>1045</v>
      </c>
      <c r="L888">
        <f>IF(Table1[[#This Row],[Sales stage]]&lt;&gt;"Won",Table1[[#This Row],[Close Date/Expected Close Date]]-Table1[[#This Row],[Reporting Date]],"")</f>
        <v>80</v>
      </c>
    </row>
    <row r="889" spans="1:12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4">
        <v>3870</v>
      </c>
      <c r="G889" s="8">
        <v>0.7</v>
      </c>
      <c r="H889" s="4">
        <f t="shared" si="13"/>
        <v>2709</v>
      </c>
      <c r="I889" s="4" t="s">
        <v>1051</v>
      </c>
      <c r="J889" s="6">
        <v>42158</v>
      </c>
      <c r="K889" s="10" t="s">
        <v>1043</v>
      </c>
      <c r="L889">
        <f>IF(Table1[[#This Row],[Sales stage]]&lt;&gt;"Won",Table1[[#This Row],[Close Date/Expected Close Date]]-Table1[[#This Row],[Reporting Date]],"")</f>
        <v>74</v>
      </c>
    </row>
    <row r="890" spans="1:12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4">
        <v>1030</v>
      </c>
      <c r="G890" s="8">
        <v>0.75</v>
      </c>
      <c r="H890" s="4">
        <f t="shared" si="13"/>
        <v>772.5</v>
      </c>
      <c r="I890" s="4" t="s">
        <v>1050</v>
      </c>
      <c r="J890" s="6">
        <v>42180</v>
      </c>
      <c r="K890" s="10" t="s">
        <v>1045</v>
      </c>
      <c r="L890">
        <f>IF(Table1[[#This Row],[Sales stage]]&lt;&gt;"Won",Table1[[#This Row],[Close Date/Expected Close Date]]-Table1[[#This Row],[Reporting Date]],"")</f>
        <v>96</v>
      </c>
    </row>
    <row r="891" spans="1:12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4">
        <v>4000</v>
      </c>
      <c r="G891" s="8">
        <v>0.85</v>
      </c>
      <c r="H891" s="4">
        <f t="shared" si="13"/>
        <v>3400</v>
      </c>
      <c r="I891" s="4" t="s">
        <v>1051</v>
      </c>
      <c r="J891" s="6">
        <v>42100</v>
      </c>
      <c r="K891" s="10"/>
      <c r="L891">
        <f>IF(Table1[[#This Row],[Sales stage]]&lt;&gt;"Won",Table1[[#This Row],[Close Date/Expected Close Date]]-Table1[[#This Row],[Reporting Date]],"")</f>
        <v>15</v>
      </c>
    </row>
    <row r="892" spans="1:12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4">
        <v>1100</v>
      </c>
      <c r="G892" s="8">
        <v>0.55000000000000004</v>
      </c>
      <c r="H892" s="4">
        <f t="shared" si="13"/>
        <v>605</v>
      </c>
      <c r="I892" s="4" t="s">
        <v>1050</v>
      </c>
      <c r="J892" s="6">
        <v>42103</v>
      </c>
      <c r="K892" s="10" t="s">
        <v>1045</v>
      </c>
      <c r="L892">
        <f>IF(Table1[[#This Row],[Sales stage]]&lt;&gt;"Won",Table1[[#This Row],[Close Date/Expected Close Date]]-Table1[[#This Row],[Reporting Date]],"")</f>
        <v>18</v>
      </c>
    </row>
    <row r="893" spans="1:12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4">
        <v>4680</v>
      </c>
      <c r="G893" s="8">
        <v>0.8</v>
      </c>
      <c r="H893" s="4">
        <f t="shared" si="13"/>
        <v>3744</v>
      </c>
      <c r="I893" s="4" t="s">
        <v>1053</v>
      </c>
      <c r="J893" s="6">
        <v>42178</v>
      </c>
      <c r="K893" s="10"/>
      <c r="L893">
        <f>IF(Table1[[#This Row],[Sales stage]]&lt;&gt;"Won",Table1[[#This Row],[Close Date/Expected Close Date]]-Table1[[#This Row],[Reporting Date]],"")</f>
        <v>93</v>
      </c>
    </row>
    <row r="894" spans="1:12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4">
        <v>1510</v>
      </c>
      <c r="G894" s="8">
        <v>0.7</v>
      </c>
      <c r="H894" s="4">
        <f t="shared" si="13"/>
        <v>1057</v>
      </c>
      <c r="I894" s="4" t="s">
        <v>1053</v>
      </c>
      <c r="J894" s="6">
        <v>42170</v>
      </c>
      <c r="K894" s="10" t="s">
        <v>1044</v>
      </c>
      <c r="L894">
        <f>IF(Table1[[#This Row],[Sales stage]]&lt;&gt;"Won",Table1[[#This Row],[Close Date/Expected Close Date]]-Table1[[#This Row],[Reporting Date]],"")</f>
        <v>85</v>
      </c>
    </row>
    <row r="895" spans="1:12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4">
        <v>1800</v>
      </c>
      <c r="G895" s="8">
        <v>0.85</v>
      </c>
      <c r="H895" s="4">
        <f t="shared" si="13"/>
        <v>1530</v>
      </c>
      <c r="I895" s="4" t="s">
        <v>1050</v>
      </c>
      <c r="J895" s="6">
        <v>42114</v>
      </c>
      <c r="K895" s="10" t="s">
        <v>1044</v>
      </c>
      <c r="L895">
        <f>IF(Table1[[#This Row],[Sales stage]]&lt;&gt;"Won",Table1[[#This Row],[Close Date/Expected Close Date]]-Table1[[#This Row],[Reporting Date]],"")</f>
        <v>29</v>
      </c>
    </row>
    <row r="896" spans="1:12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4">
        <v>4990</v>
      </c>
      <c r="G896" s="8">
        <v>0.65</v>
      </c>
      <c r="H896" s="4">
        <f t="shared" si="13"/>
        <v>3243.5</v>
      </c>
      <c r="I896" s="4" t="s">
        <v>1051</v>
      </c>
      <c r="J896" s="6">
        <v>42096</v>
      </c>
      <c r="K896" s="10" t="s">
        <v>1044</v>
      </c>
      <c r="L896">
        <f>IF(Table1[[#This Row],[Sales stage]]&lt;&gt;"Won",Table1[[#This Row],[Close Date/Expected Close Date]]-Table1[[#This Row],[Reporting Date]],"")</f>
        <v>11</v>
      </c>
    </row>
    <row r="897" spans="1:12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4">
        <v>3200</v>
      </c>
      <c r="G897" s="8">
        <v>0.8</v>
      </c>
      <c r="H897" s="4">
        <f t="shared" si="13"/>
        <v>2560</v>
      </c>
      <c r="I897" s="4" t="s">
        <v>1053</v>
      </c>
      <c r="J897" s="6">
        <v>42175</v>
      </c>
      <c r="K897" s="10" t="s">
        <v>1044</v>
      </c>
      <c r="L897">
        <f>IF(Table1[[#This Row],[Sales stage]]&lt;&gt;"Won",Table1[[#This Row],[Close Date/Expected Close Date]]-Table1[[#This Row],[Reporting Date]],"")</f>
        <v>90</v>
      </c>
    </row>
    <row r="898" spans="1:12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4">
        <v>880</v>
      </c>
      <c r="G898" s="8">
        <v>0.7</v>
      </c>
      <c r="H898" s="4">
        <f t="shared" si="13"/>
        <v>616</v>
      </c>
      <c r="I898" s="4" t="s">
        <v>1051</v>
      </c>
      <c r="J898" s="6">
        <v>42154</v>
      </c>
      <c r="K898" s="10" t="s">
        <v>1046</v>
      </c>
      <c r="L898">
        <f>IF(Table1[[#This Row],[Sales stage]]&lt;&gt;"Won",Table1[[#This Row],[Close Date/Expected Close Date]]-Table1[[#This Row],[Reporting Date]],"")</f>
        <v>69</v>
      </c>
    </row>
    <row r="899" spans="1:12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4">
        <v>3730</v>
      </c>
      <c r="G899" s="8">
        <v>0.85</v>
      </c>
      <c r="H899" s="4">
        <f t="shared" ref="H899:H962" si="14">F899*G899</f>
        <v>3170.5</v>
      </c>
      <c r="I899" s="4" t="s">
        <v>1053</v>
      </c>
      <c r="J899" s="6">
        <v>42117</v>
      </c>
      <c r="K899" s="10" t="s">
        <v>1044</v>
      </c>
      <c r="L899">
        <f>IF(Table1[[#This Row],[Sales stage]]&lt;&gt;"Won",Table1[[#This Row],[Close Date/Expected Close Date]]-Table1[[#This Row],[Reporting Date]],"")</f>
        <v>32</v>
      </c>
    </row>
    <row r="900" spans="1:12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4">
        <v>3900</v>
      </c>
      <c r="G900" s="8">
        <v>0.75</v>
      </c>
      <c r="H900" s="4">
        <f t="shared" si="14"/>
        <v>2925</v>
      </c>
      <c r="I900" s="4" t="s">
        <v>1053</v>
      </c>
      <c r="J900" s="6">
        <v>42134</v>
      </c>
      <c r="K900" s="10" t="s">
        <v>1043</v>
      </c>
      <c r="L900">
        <f>IF(Table1[[#This Row],[Sales stage]]&lt;&gt;"Won",Table1[[#This Row],[Close Date/Expected Close Date]]-Table1[[#This Row],[Reporting Date]],"")</f>
        <v>49</v>
      </c>
    </row>
    <row r="901" spans="1:12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4">
        <v>920</v>
      </c>
      <c r="G901" s="8">
        <v>0.7</v>
      </c>
      <c r="H901" s="4">
        <f t="shared" si="14"/>
        <v>644</v>
      </c>
      <c r="I901" s="4" t="s">
        <v>1053</v>
      </c>
      <c r="J901" s="6">
        <v>42128</v>
      </c>
      <c r="K901" s="10" t="s">
        <v>1045</v>
      </c>
      <c r="L901">
        <f>IF(Table1[[#This Row],[Sales stage]]&lt;&gt;"Won",Table1[[#This Row],[Close Date/Expected Close Date]]-Table1[[#This Row],[Reporting Date]],"")</f>
        <v>43</v>
      </c>
    </row>
    <row r="902" spans="1:12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4">
        <v>1490</v>
      </c>
      <c r="G902" s="8">
        <v>0.55000000000000004</v>
      </c>
      <c r="H902" s="4">
        <f t="shared" si="14"/>
        <v>819.50000000000011</v>
      </c>
      <c r="I902" s="4" t="s">
        <v>1053</v>
      </c>
      <c r="J902" s="6">
        <v>42144</v>
      </c>
      <c r="K902" s="10" t="s">
        <v>1044</v>
      </c>
      <c r="L902">
        <f>IF(Table1[[#This Row],[Sales stage]]&lt;&gt;"Won",Table1[[#This Row],[Close Date/Expected Close Date]]-Table1[[#This Row],[Reporting Date]],"")</f>
        <v>58</v>
      </c>
    </row>
    <row r="903" spans="1:12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4">
        <v>1810</v>
      </c>
      <c r="G903" s="8">
        <v>0.8</v>
      </c>
      <c r="H903" s="4">
        <f t="shared" si="14"/>
        <v>1448</v>
      </c>
      <c r="I903" s="4" t="s">
        <v>1051</v>
      </c>
      <c r="J903" s="6">
        <v>42178</v>
      </c>
      <c r="K903" s="10"/>
      <c r="L903">
        <f>IF(Table1[[#This Row],[Sales stage]]&lt;&gt;"Won",Table1[[#This Row],[Close Date/Expected Close Date]]-Table1[[#This Row],[Reporting Date]],"")</f>
        <v>92</v>
      </c>
    </row>
    <row r="904" spans="1:12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4">
        <v>1850</v>
      </c>
      <c r="G904" s="8">
        <v>0.8</v>
      </c>
      <c r="H904" s="4">
        <f t="shared" si="14"/>
        <v>1480</v>
      </c>
      <c r="I904" s="4" t="s">
        <v>1051</v>
      </c>
      <c r="J904" s="6">
        <v>42100</v>
      </c>
      <c r="K904" s="10" t="s">
        <v>1044</v>
      </c>
      <c r="L904">
        <f>IF(Table1[[#This Row],[Sales stage]]&lt;&gt;"Won",Table1[[#This Row],[Close Date/Expected Close Date]]-Table1[[#This Row],[Reporting Date]],"")</f>
        <v>14</v>
      </c>
    </row>
    <row r="905" spans="1:12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4">
        <v>1440</v>
      </c>
      <c r="G905" s="8">
        <v>0.65</v>
      </c>
      <c r="H905" s="4">
        <f t="shared" si="14"/>
        <v>936</v>
      </c>
      <c r="I905" s="4" t="s">
        <v>1053</v>
      </c>
      <c r="J905" s="6">
        <v>42115</v>
      </c>
      <c r="K905" s="10" t="s">
        <v>1045</v>
      </c>
      <c r="L905">
        <f>IF(Table1[[#This Row],[Sales stage]]&lt;&gt;"Won",Table1[[#This Row],[Close Date/Expected Close Date]]-Table1[[#This Row],[Reporting Date]],"")</f>
        <v>29</v>
      </c>
    </row>
    <row r="906" spans="1:12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4">
        <v>3090</v>
      </c>
      <c r="G906" s="8">
        <v>0.6</v>
      </c>
      <c r="H906" s="4">
        <f t="shared" si="14"/>
        <v>1854</v>
      </c>
      <c r="I906" s="4" t="s">
        <v>1053</v>
      </c>
      <c r="J906" s="6">
        <v>42165</v>
      </c>
      <c r="K906" s="10" t="s">
        <v>1044</v>
      </c>
      <c r="L906">
        <f>IF(Table1[[#This Row],[Sales stage]]&lt;&gt;"Won",Table1[[#This Row],[Close Date/Expected Close Date]]-Table1[[#This Row],[Reporting Date]],"")</f>
        <v>79</v>
      </c>
    </row>
    <row r="907" spans="1:12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4">
        <v>4850</v>
      </c>
      <c r="G907" s="8">
        <v>0.65</v>
      </c>
      <c r="H907" s="4">
        <f t="shared" si="14"/>
        <v>3152.5</v>
      </c>
      <c r="I907" s="4" t="s">
        <v>1050</v>
      </c>
      <c r="J907" s="6">
        <v>42134</v>
      </c>
      <c r="K907" s="10" t="s">
        <v>1043</v>
      </c>
      <c r="L907">
        <f>IF(Table1[[#This Row],[Sales stage]]&lt;&gt;"Won",Table1[[#This Row],[Close Date/Expected Close Date]]-Table1[[#This Row],[Reporting Date]],"")</f>
        <v>47</v>
      </c>
    </row>
    <row r="908" spans="1:12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4">
        <v>2610</v>
      </c>
      <c r="G908" s="8">
        <v>0.65</v>
      </c>
      <c r="H908" s="4">
        <f t="shared" si="14"/>
        <v>1696.5</v>
      </c>
      <c r="I908" s="4" t="s">
        <v>1053</v>
      </c>
      <c r="J908" s="6">
        <v>42141</v>
      </c>
      <c r="K908" s="10" t="s">
        <v>1043</v>
      </c>
      <c r="L908">
        <f>IF(Table1[[#This Row],[Sales stage]]&lt;&gt;"Won",Table1[[#This Row],[Close Date/Expected Close Date]]-Table1[[#This Row],[Reporting Date]],"")</f>
        <v>54</v>
      </c>
    </row>
    <row r="909" spans="1:12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4">
        <v>2100</v>
      </c>
      <c r="G909" s="8">
        <v>0.8</v>
      </c>
      <c r="H909" s="4">
        <f t="shared" si="14"/>
        <v>1680</v>
      </c>
      <c r="I909" s="4" t="s">
        <v>1051</v>
      </c>
      <c r="J909" s="6">
        <v>42178</v>
      </c>
      <c r="K909" s="10" t="s">
        <v>1043</v>
      </c>
      <c r="L909">
        <f>IF(Table1[[#This Row],[Sales stage]]&lt;&gt;"Won",Table1[[#This Row],[Close Date/Expected Close Date]]-Table1[[#This Row],[Reporting Date]],"")</f>
        <v>91</v>
      </c>
    </row>
    <row r="910" spans="1:12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4">
        <v>3270</v>
      </c>
      <c r="G910" s="8">
        <v>0.75</v>
      </c>
      <c r="H910" s="4">
        <f t="shared" si="14"/>
        <v>2452.5</v>
      </c>
      <c r="I910" s="4" t="s">
        <v>1051</v>
      </c>
      <c r="J910" s="6">
        <v>42162</v>
      </c>
      <c r="K910" s="10" t="s">
        <v>1045</v>
      </c>
      <c r="L910">
        <f>IF(Table1[[#This Row],[Sales stage]]&lt;&gt;"Won",Table1[[#This Row],[Close Date/Expected Close Date]]-Table1[[#This Row],[Reporting Date]],"")</f>
        <v>75</v>
      </c>
    </row>
    <row r="911" spans="1:12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4">
        <v>2480</v>
      </c>
      <c r="G911" s="8">
        <v>0.55000000000000004</v>
      </c>
      <c r="H911" s="4">
        <f t="shared" si="14"/>
        <v>1364</v>
      </c>
      <c r="I911" s="4" t="s">
        <v>1051</v>
      </c>
      <c r="J911" s="6">
        <v>42132</v>
      </c>
      <c r="K911" s="10" t="s">
        <v>1044</v>
      </c>
      <c r="L911">
        <f>IF(Table1[[#This Row],[Sales stage]]&lt;&gt;"Won",Table1[[#This Row],[Close Date/Expected Close Date]]-Table1[[#This Row],[Reporting Date]],"")</f>
        <v>45</v>
      </c>
    </row>
    <row r="912" spans="1:12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4">
        <v>4440</v>
      </c>
      <c r="G912" s="8">
        <v>0.8</v>
      </c>
      <c r="H912" s="4">
        <f t="shared" si="14"/>
        <v>3552</v>
      </c>
      <c r="I912" s="4" t="s">
        <v>1051</v>
      </c>
      <c r="J912" s="6">
        <v>42164</v>
      </c>
      <c r="K912" s="10" t="s">
        <v>1043</v>
      </c>
      <c r="L912">
        <f>IF(Table1[[#This Row],[Sales stage]]&lt;&gt;"Won",Table1[[#This Row],[Close Date/Expected Close Date]]-Table1[[#This Row],[Reporting Date]],"")</f>
        <v>77</v>
      </c>
    </row>
    <row r="913" spans="1:12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4">
        <v>3970</v>
      </c>
      <c r="G913" s="8">
        <v>0.65</v>
      </c>
      <c r="H913" s="4">
        <f t="shared" si="14"/>
        <v>2580.5</v>
      </c>
      <c r="I913" s="4" t="s">
        <v>1051</v>
      </c>
      <c r="J913" s="6">
        <v>42174</v>
      </c>
      <c r="K913" s="10" t="s">
        <v>1044</v>
      </c>
      <c r="L913">
        <f>IF(Table1[[#This Row],[Sales stage]]&lt;&gt;"Won",Table1[[#This Row],[Close Date/Expected Close Date]]-Table1[[#This Row],[Reporting Date]],"")</f>
        <v>87</v>
      </c>
    </row>
    <row r="914" spans="1:12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4">
        <v>4890</v>
      </c>
      <c r="G914" s="8">
        <v>0.6</v>
      </c>
      <c r="H914" s="4">
        <f t="shared" si="14"/>
        <v>2934</v>
      </c>
      <c r="I914" s="4" t="s">
        <v>1053</v>
      </c>
      <c r="J914" s="6">
        <v>42155</v>
      </c>
      <c r="K914" s="10" t="s">
        <v>1045</v>
      </c>
      <c r="L914">
        <f>IF(Table1[[#This Row],[Sales stage]]&lt;&gt;"Won",Table1[[#This Row],[Close Date/Expected Close Date]]-Table1[[#This Row],[Reporting Date]],"")</f>
        <v>68</v>
      </c>
    </row>
    <row r="915" spans="1:12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4">
        <v>3200</v>
      </c>
      <c r="G915" s="8">
        <v>0.8</v>
      </c>
      <c r="H915" s="4">
        <f t="shared" si="14"/>
        <v>2560</v>
      </c>
      <c r="I915" s="4" t="s">
        <v>1051</v>
      </c>
      <c r="J915" s="6">
        <v>42181</v>
      </c>
      <c r="K915" s="10" t="s">
        <v>1043</v>
      </c>
      <c r="L915">
        <f>IF(Table1[[#This Row],[Sales stage]]&lt;&gt;"Won",Table1[[#This Row],[Close Date/Expected Close Date]]-Table1[[#This Row],[Reporting Date]],"")</f>
        <v>93</v>
      </c>
    </row>
    <row r="916" spans="1:12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4">
        <v>4610</v>
      </c>
      <c r="G916" s="8">
        <v>0.85</v>
      </c>
      <c r="H916" s="4">
        <f t="shared" si="14"/>
        <v>3918.5</v>
      </c>
      <c r="I916" s="4" t="s">
        <v>1051</v>
      </c>
      <c r="J916" s="6">
        <v>42131</v>
      </c>
      <c r="K916" s="10" t="s">
        <v>1045</v>
      </c>
      <c r="L916">
        <f>IF(Table1[[#This Row],[Sales stage]]&lt;&gt;"Won",Table1[[#This Row],[Close Date/Expected Close Date]]-Table1[[#This Row],[Reporting Date]],"")</f>
        <v>43</v>
      </c>
    </row>
    <row r="917" spans="1:12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4">
        <v>4830</v>
      </c>
      <c r="G917" s="8">
        <v>0.85</v>
      </c>
      <c r="H917" s="4">
        <f t="shared" si="14"/>
        <v>4105.5</v>
      </c>
      <c r="I917" s="4" t="s">
        <v>1051</v>
      </c>
      <c r="J917" s="6">
        <v>42152</v>
      </c>
      <c r="K917" s="10" t="s">
        <v>1044</v>
      </c>
      <c r="L917">
        <f>IF(Table1[[#This Row],[Sales stage]]&lt;&gt;"Won",Table1[[#This Row],[Close Date/Expected Close Date]]-Table1[[#This Row],[Reporting Date]],"")</f>
        <v>64</v>
      </c>
    </row>
    <row r="918" spans="1:12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4">
        <v>2340</v>
      </c>
      <c r="G918" s="8">
        <v>0.55000000000000004</v>
      </c>
      <c r="H918" s="4">
        <f t="shared" si="14"/>
        <v>1287</v>
      </c>
      <c r="I918" s="4" t="s">
        <v>1053</v>
      </c>
      <c r="J918" s="6">
        <v>42163</v>
      </c>
      <c r="K918" s="10" t="s">
        <v>1044</v>
      </c>
      <c r="L918">
        <f>IF(Table1[[#This Row],[Sales stage]]&lt;&gt;"Won",Table1[[#This Row],[Close Date/Expected Close Date]]-Table1[[#This Row],[Reporting Date]],"")</f>
        <v>75</v>
      </c>
    </row>
    <row r="919" spans="1:12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4">
        <v>3940</v>
      </c>
      <c r="G919" s="8">
        <v>0.7</v>
      </c>
      <c r="H919" s="4">
        <f t="shared" si="14"/>
        <v>2758</v>
      </c>
      <c r="I919" s="4" t="s">
        <v>1053</v>
      </c>
      <c r="J919" s="6">
        <v>42184</v>
      </c>
      <c r="K919" s="10" t="s">
        <v>1044</v>
      </c>
      <c r="L919">
        <f>IF(Table1[[#This Row],[Sales stage]]&lt;&gt;"Won",Table1[[#This Row],[Close Date/Expected Close Date]]-Table1[[#This Row],[Reporting Date]],"")</f>
        <v>96</v>
      </c>
    </row>
    <row r="920" spans="1:12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4">
        <v>4060</v>
      </c>
      <c r="G920" s="8">
        <v>0.85</v>
      </c>
      <c r="H920" s="4">
        <f t="shared" si="14"/>
        <v>3451</v>
      </c>
      <c r="I920" s="4" t="s">
        <v>1051</v>
      </c>
      <c r="J920" s="6">
        <v>42105</v>
      </c>
      <c r="K920" s="10" t="s">
        <v>1043</v>
      </c>
      <c r="L920">
        <f>IF(Table1[[#This Row],[Sales stage]]&lt;&gt;"Won",Table1[[#This Row],[Close Date/Expected Close Date]]-Table1[[#This Row],[Reporting Date]],"")</f>
        <v>17</v>
      </c>
    </row>
    <row r="921" spans="1:12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4">
        <v>4160</v>
      </c>
      <c r="G921" s="8">
        <v>0.8</v>
      </c>
      <c r="H921" s="4">
        <f t="shared" si="14"/>
        <v>3328</v>
      </c>
      <c r="I921" s="4" t="s">
        <v>1051</v>
      </c>
      <c r="J921" s="6">
        <v>42147</v>
      </c>
      <c r="K921" s="10" t="s">
        <v>1045</v>
      </c>
      <c r="L921">
        <f>IF(Table1[[#This Row],[Sales stage]]&lt;&gt;"Won",Table1[[#This Row],[Close Date/Expected Close Date]]-Table1[[#This Row],[Reporting Date]],"")</f>
        <v>59</v>
      </c>
    </row>
    <row r="922" spans="1:12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4">
        <v>3140</v>
      </c>
      <c r="G922" s="8">
        <v>0.55000000000000004</v>
      </c>
      <c r="H922" s="4">
        <f t="shared" si="14"/>
        <v>1727.0000000000002</v>
      </c>
      <c r="I922" s="4" t="s">
        <v>1051</v>
      </c>
      <c r="J922" s="6">
        <v>42160</v>
      </c>
      <c r="K922" s="10"/>
      <c r="L922">
        <f>IF(Table1[[#This Row],[Sales stage]]&lt;&gt;"Won",Table1[[#This Row],[Close Date/Expected Close Date]]-Table1[[#This Row],[Reporting Date]],"")</f>
        <v>72</v>
      </c>
    </row>
    <row r="923" spans="1:12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4">
        <v>3650</v>
      </c>
      <c r="G923" s="8">
        <v>0.65</v>
      </c>
      <c r="H923" s="4">
        <f t="shared" si="14"/>
        <v>2372.5</v>
      </c>
      <c r="I923" s="4" t="s">
        <v>1051</v>
      </c>
      <c r="J923" s="6">
        <v>42166</v>
      </c>
      <c r="K923" s="10" t="s">
        <v>1043</v>
      </c>
      <c r="L923">
        <f>IF(Table1[[#This Row],[Sales stage]]&lt;&gt;"Won",Table1[[#This Row],[Close Date/Expected Close Date]]-Table1[[#This Row],[Reporting Date]],"")</f>
        <v>78</v>
      </c>
    </row>
    <row r="924" spans="1:12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4">
        <v>580</v>
      </c>
      <c r="G924" s="8">
        <v>0.75</v>
      </c>
      <c r="H924" s="4">
        <f t="shared" si="14"/>
        <v>435</v>
      </c>
      <c r="I924" s="4" t="s">
        <v>1051</v>
      </c>
      <c r="J924" s="6">
        <v>42158</v>
      </c>
      <c r="K924" s="10" t="s">
        <v>1043</v>
      </c>
      <c r="L924">
        <f>IF(Table1[[#This Row],[Sales stage]]&lt;&gt;"Won",Table1[[#This Row],[Close Date/Expected Close Date]]-Table1[[#This Row],[Reporting Date]],"")</f>
        <v>70</v>
      </c>
    </row>
    <row r="925" spans="1:12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4">
        <v>4250</v>
      </c>
      <c r="G925" s="8">
        <v>0.85</v>
      </c>
      <c r="H925" s="4">
        <f t="shared" si="14"/>
        <v>3612.5</v>
      </c>
      <c r="I925" s="4" t="s">
        <v>1051</v>
      </c>
      <c r="J925" s="6">
        <v>42103</v>
      </c>
      <c r="K925" s="10" t="s">
        <v>1043</v>
      </c>
      <c r="L925">
        <f>IF(Table1[[#This Row],[Sales stage]]&lt;&gt;"Won",Table1[[#This Row],[Close Date/Expected Close Date]]-Table1[[#This Row],[Reporting Date]],"")</f>
        <v>15</v>
      </c>
    </row>
    <row r="926" spans="1:12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4">
        <v>890</v>
      </c>
      <c r="G926" s="8">
        <v>0.75</v>
      </c>
      <c r="H926" s="4">
        <f t="shared" si="14"/>
        <v>667.5</v>
      </c>
      <c r="I926" s="4" t="s">
        <v>1053</v>
      </c>
      <c r="J926" s="6">
        <v>42152</v>
      </c>
      <c r="K926" s="10" t="s">
        <v>1043</v>
      </c>
      <c r="L926">
        <f>IF(Table1[[#This Row],[Sales stage]]&lt;&gt;"Won",Table1[[#This Row],[Close Date/Expected Close Date]]-Table1[[#This Row],[Reporting Date]],"")</f>
        <v>64</v>
      </c>
    </row>
    <row r="927" spans="1:12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4">
        <v>380</v>
      </c>
      <c r="G927" s="8">
        <v>0.7</v>
      </c>
      <c r="H927" s="4">
        <f t="shared" si="14"/>
        <v>266</v>
      </c>
      <c r="I927" s="4" t="s">
        <v>1053</v>
      </c>
      <c r="J927" s="6">
        <v>42108</v>
      </c>
      <c r="K927" s="10" t="s">
        <v>1043</v>
      </c>
      <c r="L927">
        <f>IF(Table1[[#This Row],[Sales stage]]&lt;&gt;"Won",Table1[[#This Row],[Close Date/Expected Close Date]]-Table1[[#This Row],[Reporting Date]],"")</f>
        <v>20</v>
      </c>
    </row>
    <row r="928" spans="1:12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4">
        <v>1450</v>
      </c>
      <c r="G928" s="8">
        <v>0.75</v>
      </c>
      <c r="H928" s="4">
        <f t="shared" si="14"/>
        <v>1087.5</v>
      </c>
      <c r="I928" s="4" t="s">
        <v>1053</v>
      </c>
      <c r="J928" s="6">
        <v>42108</v>
      </c>
      <c r="K928" s="10" t="s">
        <v>1045</v>
      </c>
      <c r="L928">
        <f>IF(Table1[[#This Row],[Sales stage]]&lt;&gt;"Won",Table1[[#This Row],[Close Date/Expected Close Date]]-Table1[[#This Row],[Reporting Date]],"")</f>
        <v>20</v>
      </c>
    </row>
    <row r="929" spans="1:12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4">
        <v>2710</v>
      </c>
      <c r="G929" s="8">
        <v>0.8</v>
      </c>
      <c r="H929" s="4">
        <f t="shared" si="14"/>
        <v>2168</v>
      </c>
      <c r="I929" s="4" t="s">
        <v>1053</v>
      </c>
      <c r="J929" s="6">
        <v>42158</v>
      </c>
      <c r="K929" s="10" t="s">
        <v>1043</v>
      </c>
      <c r="L929">
        <f>IF(Table1[[#This Row],[Sales stage]]&lt;&gt;"Won",Table1[[#This Row],[Close Date/Expected Close Date]]-Table1[[#This Row],[Reporting Date]],"")</f>
        <v>69</v>
      </c>
    </row>
    <row r="930" spans="1:12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4">
        <v>3100</v>
      </c>
      <c r="G930" s="8">
        <v>0.7</v>
      </c>
      <c r="H930" s="4">
        <f t="shared" si="14"/>
        <v>2170</v>
      </c>
      <c r="I930" s="4" t="s">
        <v>1050</v>
      </c>
      <c r="J930" s="6">
        <v>42178</v>
      </c>
      <c r="K930" s="10" t="s">
        <v>1045</v>
      </c>
      <c r="L930">
        <f>IF(Table1[[#This Row],[Sales stage]]&lt;&gt;"Won",Table1[[#This Row],[Close Date/Expected Close Date]]-Table1[[#This Row],[Reporting Date]],"")</f>
        <v>89</v>
      </c>
    </row>
    <row r="931" spans="1:12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4">
        <v>2810</v>
      </c>
      <c r="G931" s="8">
        <v>0.6</v>
      </c>
      <c r="H931" s="4">
        <f t="shared" si="14"/>
        <v>1686</v>
      </c>
      <c r="I931" s="4" t="s">
        <v>1051</v>
      </c>
      <c r="J931" s="6">
        <v>42181</v>
      </c>
      <c r="K931" s="10" t="s">
        <v>1043</v>
      </c>
      <c r="L931">
        <f>IF(Table1[[#This Row],[Sales stage]]&lt;&gt;"Won",Table1[[#This Row],[Close Date/Expected Close Date]]-Table1[[#This Row],[Reporting Date]],"")</f>
        <v>92</v>
      </c>
    </row>
    <row r="932" spans="1:12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4">
        <v>4730</v>
      </c>
      <c r="G932" s="8">
        <v>0.7</v>
      </c>
      <c r="H932" s="4">
        <f t="shared" si="14"/>
        <v>3311</v>
      </c>
      <c r="I932" s="4" t="s">
        <v>1051</v>
      </c>
      <c r="J932" s="6">
        <v>42110</v>
      </c>
      <c r="K932" s="10" t="s">
        <v>1044</v>
      </c>
      <c r="L932">
        <f>IF(Table1[[#This Row],[Sales stage]]&lt;&gt;"Won",Table1[[#This Row],[Close Date/Expected Close Date]]-Table1[[#This Row],[Reporting Date]],"")</f>
        <v>21</v>
      </c>
    </row>
    <row r="933" spans="1:12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4">
        <v>4630</v>
      </c>
      <c r="G933" s="8">
        <v>0.7</v>
      </c>
      <c r="H933" s="4">
        <f t="shared" si="14"/>
        <v>3241</v>
      </c>
      <c r="I933" s="4" t="s">
        <v>1053</v>
      </c>
      <c r="J933" s="6">
        <v>42137</v>
      </c>
      <c r="K933" s="10" t="s">
        <v>1044</v>
      </c>
      <c r="L933">
        <f>IF(Table1[[#This Row],[Sales stage]]&lt;&gt;"Won",Table1[[#This Row],[Close Date/Expected Close Date]]-Table1[[#This Row],[Reporting Date]],"")</f>
        <v>48</v>
      </c>
    </row>
    <row r="934" spans="1:12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4">
        <v>4350</v>
      </c>
      <c r="G934" s="8">
        <v>0.7</v>
      </c>
      <c r="H934" s="4">
        <f t="shared" si="14"/>
        <v>3045</v>
      </c>
      <c r="I934" s="4" t="s">
        <v>1050</v>
      </c>
      <c r="J934" s="6">
        <v>42159</v>
      </c>
      <c r="K934" s="10" t="s">
        <v>1045</v>
      </c>
      <c r="L934">
        <f>IF(Table1[[#This Row],[Sales stage]]&lt;&gt;"Won",Table1[[#This Row],[Close Date/Expected Close Date]]-Table1[[#This Row],[Reporting Date]],"")</f>
        <v>70</v>
      </c>
    </row>
    <row r="935" spans="1:12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4">
        <v>1880</v>
      </c>
      <c r="G935" s="8">
        <v>0.55000000000000004</v>
      </c>
      <c r="H935" s="4">
        <f t="shared" si="14"/>
        <v>1034</v>
      </c>
      <c r="I935" s="4" t="s">
        <v>1053</v>
      </c>
      <c r="J935" s="6">
        <v>42138</v>
      </c>
      <c r="K935" s="10" t="s">
        <v>1043</v>
      </c>
      <c r="L935">
        <f>IF(Table1[[#This Row],[Sales stage]]&lt;&gt;"Won",Table1[[#This Row],[Close Date/Expected Close Date]]-Table1[[#This Row],[Reporting Date]],"")</f>
        <v>49</v>
      </c>
    </row>
    <row r="936" spans="1:12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4">
        <v>3220</v>
      </c>
      <c r="G936" s="8">
        <v>0.85</v>
      </c>
      <c r="H936" s="4">
        <f t="shared" si="14"/>
        <v>2737</v>
      </c>
      <c r="I936" s="4" t="s">
        <v>1051</v>
      </c>
      <c r="J936" s="6">
        <v>42149</v>
      </c>
      <c r="K936" s="10" t="s">
        <v>1043</v>
      </c>
      <c r="L936">
        <f>IF(Table1[[#This Row],[Sales stage]]&lt;&gt;"Won",Table1[[#This Row],[Close Date/Expected Close Date]]-Table1[[#This Row],[Reporting Date]],"")</f>
        <v>60</v>
      </c>
    </row>
    <row r="937" spans="1:12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4">
        <v>1600</v>
      </c>
      <c r="G937" s="8">
        <v>0.8</v>
      </c>
      <c r="H937" s="4">
        <f t="shared" si="14"/>
        <v>1280</v>
      </c>
      <c r="I937" s="4" t="s">
        <v>1051</v>
      </c>
      <c r="J937" s="6">
        <v>42182</v>
      </c>
      <c r="K937" s="10" t="s">
        <v>1043</v>
      </c>
      <c r="L937">
        <f>IF(Table1[[#This Row],[Sales stage]]&lt;&gt;"Won",Table1[[#This Row],[Close Date/Expected Close Date]]-Table1[[#This Row],[Reporting Date]],"")</f>
        <v>93</v>
      </c>
    </row>
    <row r="938" spans="1:12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4">
        <v>1740</v>
      </c>
      <c r="G938" s="8">
        <v>0.75</v>
      </c>
      <c r="H938" s="4">
        <f t="shared" si="14"/>
        <v>1305</v>
      </c>
      <c r="I938" s="4" t="s">
        <v>1053</v>
      </c>
      <c r="J938" s="6">
        <v>42155</v>
      </c>
      <c r="K938" s="10" t="s">
        <v>1045</v>
      </c>
      <c r="L938">
        <f>IF(Table1[[#This Row],[Sales stage]]&lt;&gt;"Won",Table1[[#This Row],[Close Date/Expected Close Date]]-Table1[[#This Row],[Reporting Date]],"")</f>
        <v>66</v>
      </c>
    </row>
    <row r="939" spans="1:12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4">
        <v>1420</v>
      </c>
      <c r="G939" s="8">
        <v>0.75</v>
      </c>
      <c r="H939" s="4">
        <f t="shared" si="14"/>
        <v>1065</v>
      </c>
      <c r="I939" s="4" t="s">
        <v>1050</v>
      </c>
      <c r="J939" s="6">
        <v>42130</v>
      </c>
      <c r="K939" s="10" t="s">
        <v>1044</v>
      </c>
      <c r="L939">
        <f>IF(Table1[[#This Row],[Sales stage]]&lt;&gt;"Won",Table1[[#This Row],[Close Date/Expected Close Date]]-Table1[[#This Row],[Reporting Date]],"")</f>
        <v>41</v>
      </c>
    </row>
    <row r="940" spans="1:12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4">
        <v>3770</v>
      </c>
      <c r="G940" s="8">
        <v>0.65</v>
      </c>
      <c r="H940" s="4">
        <f t="shared" si="14"/>
        <v>2450.5</v>
      </c>
      <c r="I940" s="4" t="s">
        <v>1051</v>
      </c>
      <c r="J940" s="6">
        <v>42168</v>
      </c>
      <c r="K940" s="10"/>
      <c r="L940">
        <f>IF(Table1[[#This Row],[Sales stage]]&lt;&gt;"Won",Table1[[#This Row],[Close Date/Expected Close Date]]-Table1[[#This Row],[Reporting Date]],"")</f>
        <v>79</v>
      </c>
    </row>
    <row r="941" spans="1:12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4">
        <v>2630</v>
      </c>
      <c r="G941" s="8">
        <v>0.6</v>
      </c>
      <c r="H941" s="4">
        <f t="shared" si="14"/>
        <v>1578</v>
      </c>
      <c r="I941" s="4" t="s">
        <v>1051</v>
      </c>
      <c r="J941" s="6">
        <v>42132</v>
      </c>
      <c r="K941" s="10" t="s">
        <v>1044</v>
      </c>
      <c r="L941">
        <f>IF(Table1[[#This Row],[Sales stage]]&lt;&gt;"Won",Table1[[#This Row],[Close Date/Expected Close Date]]-Table1[[#This Row],[Reporting Date]],"")</f>
        <v>43</v>
      </c>
    </row>
    <row r="942" spans="1:12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4">
        <v>2020</v>
      </c>
      <c r="G942" s="8">
        <v>0.85</v>
      </c>
      <c r="H942" s="4">
        <f t="shared" si="14"/>
        <v>1717</v>
      </c>
      <c r="I942" s="4" t="s">
        <v>1051</v>
      </c>
      <c r="J942" s="6">
        <v>42116</v>
      </c>
      <c r="K942" s="10" t="s">
        <v>1046</v>
      </c>
      <c r="L942">
        <f>IF(Table1[[#This Row],[Sales stage]]&lt;&gt;"Won",Table1[[#This Row],[Close Date/Expected Close Date]]-Table1[[#This Row],[Reporting Date]],"")</f>
        <v>27</v>
      </c>
    </row>
    <row r="943" spans="1:12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4">
        <v>3630</v>
      </c>
      <c r="G943" s="8">
        <v>0.55000000000000004</v>
      </c>
      <c r="H943" s="4">
        <f t="shared" si="14"/>
        <v>1996.5000000000002</v>
      </c>
      <c r="I943" s="4" t="s">
        <v>1051</v>
      </c>
      <c r="J943" s="6">
        <v>42153</v>
      </c>
      <c r="K943" s="10" t="s">
        <v>1043</v>
      </c>
      <c r="L943">
        <f>IF(Table1[[#This Row],[Sales stage]]&lt;&gt;"Won",Table1[[#This Row],[Close Date/Expected Close Date]]-Table1[[#This Row],[Reporting Date]],"")</f>
        <v>64</v>
      </c>
    </row>
    <row r="944" spans="1:12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4">
        <v>3910</v>
      </c>
      <c r="G944" s="8">
        <v>0.7</v>
      </c>
      <c r="H944" s="4">
        <f t="shared" si="14"/>
        <v>2737</v>
      </c>
      <c r="I944" s="4" t="s">
        <v>1053</v>
      </c>
      <c r="J944" s="6">
        <v>42180</v>
      </c>
      <c r="K944" s="10"/>
      <c r="L944">
        <f>IF(Table1[[#This Row],[Sales stage]]&lt;&gt;"Won",Table1[[#This Row],[Close Date/Expected Close Date]]-Table1[[#This Row],[Reporting Date]],"")</f>
        <v>91</v>
      </c>
    </row>
    <row r="945" spans="1:12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4">
        <v>1620</v>
      </c>
      <c r="G945" s="8">
        <v>0.8</v>
      </c>
      <c r="H945" s="4">
        <f t="shared" si="14"/>
        <v>1296</v>
      </c>
      <c r="I945" s="4" t="s">
        <v>1050</v>
      </c>
      <c r="J945" s="6">
        <v>42108</v>
      </c>
      <c r="K945" s="10"/>
      <c r="L945">
        <f>IF(Table1[[#This Row],[Sales stage]]&lt;&gt;"Won",Table1[[#This Row],[Close Date/Expected Close Date]]-Table1[[#This Row],[Reporting Date]],"")</f>
        <v>19</v>
      </c>
    </row>
    <row r="946" spans="1:12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4">
        <v>290</v>
      </c>
      <c r="G946" s="8">
        <v>0.75</v>
      </c>
      <c r="H946" s="4">
        <f t="shared" si="14"/>
        <v>217.5</v>
      </c>
      <c r="I946" s="4" t="s">
        <v>1050</v>
      </c>
      <c r="J946" s="6">
        <v>42161</v>
      </c>
      <c r="K946" s="10" t="s">
        <v>1045</v>
      </c>
      <c r="L946">
        <f>IF(Table1[[#This Row],[Sales stage]]&lt;&gt;"Won",Table1[[#This Row],[Close Date/Expected Close Date]]-Table1[[#This Row],[Reporting Date]],"")</f>
        <v>71</v>
      </c>
    </row>
    <row r="947" spans="1:12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4">
        <v>3230</v>
      </c>
      <c r="G947" s="8">
        <v>0.6</v>
      </c>
      <c r="H947" s="4">
        <f t="shared" si="14"/>
        <v>1938</v>
      </c>
      <c r="I947" s="4" t="s">
        <v>1051</v>
      </c>
      <c r="J947" s="6">
        <v>42105</v>
      </c>
      <c r="K947" s="10" t="s">
        <v>1046</v>
      </c>
      <c r="L947">
        <f>IF(Table1[[#This Row],[Sales stage]]&lt;&gt;"Won",Table1[[#This Row],[Close Date/Expected Close Date]]-Table1[[#This Row],[Reporting Date]],"")</f>
        <v>15</v>
      </c>
    </row>
    <row r="948" spans="1:12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4">
        <v>1290</v>
      </c>
      <c r="G948" s="8">
        <v>0.5</v>
      </c>
      <c r="H948" s="4">
        <f t="shared" si="14"/>
        <v>645</v>
      </c>
      <c r="I948" s="4" t="s">
        <v>1050</v>
      </c>
      <c r="J948" s="6">
        <v>42206</v>
      </c>
      <c r="K948" s="10"/>
      <c r="L948">
        <f>IF(Table1[[#This Row],[Sales stage]]&lt;&gt;"Won",Table1[[#This Row],[Close Date/Expected Close Date]]-Table1[[#This Row],[Reporting Date]],"")</f>
        <v>116</v>
      </c>
    </row>
    <row r="949" spans="1:12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4">
        <v>2420</v>
      </c>
      <c r="G949" s="8">
        <v>0.65</v>
      </c>
      <c r="H949" s="4">
        <f t="shared" si="14"/>
        <v>1573</v>
      </c>
      <c r="I949" s="4" t="s">
        <v>1051</v>
      </c>
      <c r="J949" s="6">
        <v>42113</v>
      </c>
      <c r="K949" s="10" t="s">
        <v>1043</v>
      </c>
      <c r="L949">
        <f>IF(Table1[[#This Row],[Sales stage]]&lt;&gt;"Won",Table1[[#This Row],[Close Date/Expected Close Date]]-Table1[[#This Row],[Reporting Date]],"")</f>
        <v>23</v>
      </c>
    </row>
    <row r="950" spans="1:12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4">
        <v>570</v>
      </c>
      <c r="G950" s="8">
        <v>0.55000000000000004</v>
      </c>
      <c r="H950" s="4">
        <f t="shared" si="14"/>
        <v>313.5</v>
      </c>
      <c r="I950" s="4" t="s">
        <v>1051</v>
      </c>
      <c r="J950" s="6">
        <v>42126</v>
      </c>
      <c r="K950" s="10" t="s">
        <v>1045</v>
      </c>
      <c r="L950">
        <f>IF(Table1[[#This Row],[Sales stage]]&lt;&gt;"Won",Table1[[#This Row],[Close Date/Expected Close Date]]-Table1[[#This Row],[Reporting Date]],"")</f>
        <v>36</v>
      </c>
    </row>
    <row r="951" spans="1:12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4">
        <v>1370</v>
      </c>
      <c r="G951" s="8">
        <v>0.85</v>
      </c>
      <c r="H951" s="4">
        <f t="shared" si="14"/>
        <v>1164.5</v>
      </c>
      <c r="I951" s="4" t="s">
        <v>1051</v>
      </c>
      <c r="J951" s="6">
        <v>42178</v>
      </c>
      <c r="K951" s="10" t="s">
        <v>1046</v>
      </c>
      <c r="L951">
        <f>IF(Table1[[#This Row],[Sales stage]]&lt;&gt;"Won",Table1[[#This Row],[Close Date/Expected Close Date]]-Table1[[#This Row],[Reporting Date]],"")</f>
        <v>88</v>
      </c>
    </row>
    <row r="952" spans="1:12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4">
        <v>3540</v>
      </c>
      <c r="G952" s="8">
        <v>0.6</v>
      </c>
      <c r="H952" s="4">
        <f t="shared" si="14"/>
        <v>2124</v>
      </c>
      <c r="I952" s="4" t="s">
        <v>1050</v>
      </c>
      <c r="J952" s="6">
        <v>42148</v>
      </c>
      <c r="K952" s="10"/>
      <c r="L952">
        <f>IF(Table1[[#This Row],[Sales stage]]&lt;&gt;"Won",Table1[[#This Row],[Close Date/Expected Close Date]]-Table1[[#This Row],[Reporting Date]],"")</f>
        <v>58</v>
      </c>
    </row>
    <row r="953" spans="1:12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4">
        <v>990</v>
      </c>
      <c r="G953" s="8">
        <v>0.7</v>
      </c>
      <c r="H953" s="4">
        <f t="shared" si="14"/>
        <v>693</v>
      </c>
      <c r="I953" s="4" t="s">
        <v>1050</v>
      </c>
      <c r="J953" s="6">
        <v>42107</v>
      </c>
      <c r="K953" s="10" t="s">
        <v>1044</v>
      </c>
      <c r="L953">
        <f>IF(Table1[[#This Row],[Sales stage]]&lt;&gt;"Won",Table1[[#This Row],[Close Date/Expected Close Date]]-Table1[[#This Row],[Reporting Date]],"")</f>
        <v>17</v>
      </c>
    </row>
    <row r="954" spans="1:12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4">
        <v>2770</v>
      </c>
      <c r="G954" s="8">
        <v>0.7</v>
      </c>
      <c r="H954" s="4">
        <f t="shared" si="14"/>
        <v>1938.9999999999998</v>
      </c>
      <c r="I954" s="4" t="s">
        <v>1051</v>
      </c>
      <c r="J954" s="6">
        <v>42173</v>
      </c>
      <c r="K954" s="10" t="s">
        <v>1044</v>
      </c>
      <c r="L954">
        <f>IF(Table1[[#This Row],[Sales stage]]&lt;&gt;"Won",Table1[[#This Row],[Close Date/Expected Close Date]]-Table1[[#This Row],[Reporting Date]],"")</f>
        <v>83</v>
      </c>
    </row>
    <row r="955" spans="1:12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4">
        <v>3160</v>
      </c>
      <c r="G955" s="8">
        <v>0.6</v>
      </c>
      <c r="H955" s="4">
        <f t="shared" si="14"/>
        <v>1896</v>
      </c>
      <c r="I955" s="4" t="s">
        <v>1053</v>
      </c>
      <c r="J955" s="6">
        <v>42114</v>
      </c>
      <c r="K955" s="10" t="s">
        <v>1043</v>
      </c>
      <c r="L955">
        <f>IF(Table1[[#This Row],[Sales stage]]&lt;&gt;"Won",Table1[[#This Row],[Close Date/Expected Close Date]]-Table1[[#This Row],[Reporting Date]],"")</f>
        <v>24</v>
      </c>
    </row>
    <row r="956" spans="1:12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4">
        <v>2870</v>
      </c>
      <c r="G956" s="8">
        <v>0.7</v>
      </c>
      <c r="H956" s="4">
        <f t="shared" si="14"/>
        <v>2008.9999999999998</v>
      </c>
      <c r="I956" s="4" t="s">
        <v>1051</v>
      </c>
      <c r="J956" s="6">
        <v>42144</v>
      </c>
      <c r="K956" s="10" t="s">
        <v>1044</v>
      </c>
      <c r="L956">
        <f>IF(Table1[[#This Row],[Sales stage]]&lt;&gt;"Won",Table1[[#This Row],[Close Date/Expected Close Date]]-Table1[[#This Row],[Reporting Date]],"")</f>
        <v>53</v>
      </c>
    </row>
    <row r="957" spans="1:12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4">
        <v>430</v>
      </c>
      <c r="G957" s="8">
        <v>0.8</v>
      </c>
      <c r="H957" s="4">
        <f t="shared" si="14"/>
        <v>344</v>
      </c>
      <c r="I957" s="2" t="s">
        <v>1052</v>
      </c>
      <c r="J957" s="6">
        <v>42114</v>
      </c>
      <c r="K957" s="10" t="s">
        <v>1043</v>
      </c>
      <c r="L957">
        <f>IF(Table1[[#This Row],[Sales stage]]&lt;&gt;"Won",Table1[[#This Row],[Close Date/Expected Close Date]]-Table1[[#This Row],[Reporting Date]],"")</f>
        <v>23</v>
      </c>
    </row>
    <row r="958" spans="1:12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4">
        <v>1170</v>
      </c>
      <c r="G958" s="8">
        <v>0.6</v>
      </c>
      <c r="H958" s="4">
        <f t="shared" si="14"/>
        <v>702</v>
      </c>
      <c r="I958" s="4" t="s">
        <v>1051</v>
      </c>
      <c r="J958" s="6">
        <v>42158</v>
      </c>
      <c r="K958" s="10" t="s">
        <v>1043</v>
      </c>
      <c r="L958">
        <f>IF(Table1[[#This Row],[Sales stage]]&lt;&gt;"Won",Table1[[#This Row],[Close Date/Expected Close Date]]-Table1[[#This Row],[Reporting Date]],"")</f>
        <v>67</v>
      </c>
    </row>
    <row r="959" spans="1:12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4">
        <v>2180</v>
      </c>
      <c r="G959" s="8">
        <v>0.7</v>
      </c>
      <c r="H959" s="4">
        <f t="shared" si="14"/>
        <v>1526</v>
      </c>
      <c r="I959" s="4" t="s">
        <v>1051</v>
      </c>
      <c r="J959" s="6">
        <v>42120</v>
      </c>
      <c r="K959" s="10" t="s">
        <v>1043</v>
      </c>
      <c r="L959">
        <f>IF(Table1[[#This Row],[Sales stage]]&lt;&gt;"Won",Table1[[#This Row],[Close Date/Expected Close Date]]-Table1[[#This Row],[Reporting Date]],"")</f>
        <v>29</v>
      </c>
    </row>
    <row r="960" spans="1:12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4">
        <v>2690</v>
      </c>
      <c r="G960" s="8">
        <v>0.55000000000000004</v>
      </c>
      <c r="H960" s="4">
        <f t="shared" si="14"/>
        <v>1479.5000000000002</v>
      </c>
      <c r="I960" s="4" t="s">
        <v>1053</v>
      </c>
      <c r="J960" s="6">
        <v>42138</v>
      </c>
      <c r="K960" s="10" t="s">
        <v>1044</v>
      </c>
      <c r="L960">
        <f>IF(Table1[[#This Row],[Sales stage]]&lt;&gt;"Won",Table1[[#This Row],[Close Date/Expected Close Date]]-Table1[[#This Row],[Reporting Date]],"")</f>
        <v>47</v>
      </c>
    </row>
    <row r="961" spans="1:12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4">
        <v>3080</v>
      </c>
      <c r="G961" s="8">
        <v>0.65</v>
      </c>
      <c r="H961" s="4">
        <f t="shared" si="14"/>
        <v>2002</v>
      </c>
      <c r="I961" s="4" t="s">
        <v>1051</v>
      </c>
      <c r="J961" s="6">
        <v>42149</v>
      </c>
      <c r="K961" s="10" t="s">
        <v>1044</v>
      </c>
      <c r="L961">
        <f>IF(Table1[[#This Row],[Sales stage]]&lt;&gt;"Won",Table1[[#This Row],[Close Date/Expected Close Date]]-Table1[[#This Row],[Reporting Date]],"")</f>
        <v>58</v>
      </c>
    </row>
    <row r="962" spans="1:12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4">
        <v>4270</v>
      </c>
      <c r="G962" s="8">
        <v>0.5</v>
      </c>
      <c r="H962" s="4">
        <f t="shared" si="14"/>
        <v>2135</v>
      </c>
      <c r="I962" s="4" t="s">
        <v>1050</v>
      </c>
      <c r="J962" s="6">
        <v>42142</v>
      </c>
      <c r="K962" s="10" t="s">
        <v>1045</v>
      </c>
      <c r="L962">
        <f>IF(Table1[[#This Row],[Sales stage]]&lt;&gt;"Won",Table1[[#This Row],[Close Date/Expected Close Date]]-Table1[[#This Row],[Reporting Date]],"")</f>
        <v>51</v>
      </c>
    </row>
    <row r="963" spans="1:12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4">
        <v>2880</v>
      </c>
      <c r="G963" s="8">
        <v>0.6</v>
      </c>
      <c r="H963" s="4">
        <f t="shared" ref="H963:H1001" si="15">F963*G963</f>
        <v>1728</v>
      </c>
      <c r="I963" s="4" t="s">
        <v>1053</v>
      </c>
      <c r="J963" s="6">
        <v>42177</v>
      </c>
      <c r="K963" s="10" t="s">
        <v>1043</v>
      </c>
      <c r="L963">
        <f>IF(Table1[[#This Row],[Sales stage]]&lt;&gt;"Won",Table1[[#This Row],[Close Date/Expected Close Date]]-Table1[[#This Row],[Reporting Date]],"")</f>
        <v>86</v>
      </c>
    </row>
    <row r="964" spans="1:12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4">
        <v>3660</v>
      </c>
      <c r="G964" s="8">
        <v>0.6</v>
      </c>
      <c r="H964" s="4">
        <f t="shared" si="15"/>
        <v>2196</v>
      </c>
      <c r="I964" s="4" t="s">
        <v>1051</v>
      </c>
      <c r="J964" s="6">
        <v>42177</v>
      </c>
      <c r="K964" s="10"/>
      <c r="L964">
        <f>IF(Table1[[#This Row],[Sales stage]]&lt;&gt;"Won",Table1[[#This Row],[Close Date/Expected Close Date]]-Table1[[#This Row],[Reporting Date]],"")</f>
        <v>86</v>
      </c>
    </row>
    <row r="965" spans="1:12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4">
        <v>970</v>
      </c>
      <c r="G965" s="8">
        <v>0.6</v>
      </c>
      <c r="H965" s="4">
        <f t="shared" si="15"/>
        <v>582</v>
      </c>
      <c r="I965" s="4" t="s">
        <v>1053</v>
      </c>
      <c r="J965" s="6">
        <v>42114</v>
      </c>
      <c r="K965" s="10" t="s">
        <v>1043</v>
      </c>
      <c r="L965">
        <f>IF(Table1[[#This Row],[Sales stage]]&lt;&gt;"Won",Table1[[#This Row],[Close Date/Expected Close Date]]-Table1[[#This Row],[Reporting Date]],"")</f>
        <v>22</v>
      </c>
    </row>
    <row r="966" spans="1:12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4">
        <v>3310</v>
      </c>
      <c r="G966" s="8">
        <v>0.8</v>
      </c>
      <c r="H966" s="4">
        <f t="shared" si="15"/>
        <v>2648</v>
      </c>
      <c r="I966" s="4" t="s">
        <v>1053</v>
      </c>
      <c r="J966" s="6">
        <v>42164</v>
      </c>
      <c r="K966" s="10" t="s">
        <v>1046</v>
      </c>
      <c r="L966">
        <f>IF(Table1[[#This Row],[Sales stage]]&lt;&gt;"Won",Table1[[#This Row],[Close Date/Expected Close Date]]-Table1[[#This Row],[Reporting Date]],"")</f>
        <v>72</v>
      </c>
    </row>
    <row r="967" spans="1:12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4">
        <v>2610</v>
      </c>
      <c r="G967" s="8">
        <v>0.75</v>
      </c>
      <c r="H967" s="4">
        <f t="shared" si="15"/>
        <v>1957.5</v>
      </c>
      <c r="I967" s="4" t="s">
        <v>1053</v>
      </c>
      <c r="J967" s="6">
        <v>42183</v>
      </c>
      <c r="K967" s="10" t="s">
        <v>1044</v>
      </c>
      <c r="L967">
        <f>IF(Table1[[#This Row],[Sales stage]]&lt;&gt;"Won",Table1[[#This Row],[Close Date/Expected Close Date]]-Table1[[#This Row],[Reporting Date]],"")</f>
        <v>91</v>
      </c>
    </row>
    <row r="968" spans="1:12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4">
        <v>1090</v>
      </c>
      <c r="G968" s="8">
        <v>0.85</v>
      </c>
      <c r="H968" s="4">
        <f t="shared" si="15"/>
        <v>926.5</v>
      </c>
      <c r="I968" s="4" t="s">
        <v>1051</v>
      </c>
      <c r="J968" s="6">
        <v>42171</v>
      </c>
      <c r="K968" s="10" t="s">
        <v>1043</v>
      </c>
      <c r="L968">
        <f>IF(Table1[[#This Row],[Sales stage]]&lt;&gt;"Won",Table1[[#This Row],[Close Date/Expected Close Date]]-Table1[[#This Row],[Reporting Date]],"")</f>
        <v>79</v>
      </c>
    </row>
    <row r="969" spans="1:12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4">
        <v>1360</v>
      </c>
      <c r="G969" s="8">
        <v>0.7</v>
      </c>
      <c r="H969" s="4">
        <f t="shared" si="15"/>
        <v>951.99999999999989</v>
      </c>
      <c r="I969" s="4" t="s">
        <v>1050</v>
      </c>
      <c r="J969" s="6">
        <v>42144</v>
      </c>
      <c r="K969" s="10" t="s">
        <v>1045</v>
      </c>
      <c r="L969">
        <f>IF(Table1[[#This Row],[Sales stage]]&lt;&gt;"Won",Table1[[#This Row],[Close Date/Expected Close Date]]-Table1[[#This Row],[Reporting Date]],"")</f>
        <v>52</v>
      </c>
    </row>
    <row r="970" spans="1:12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4">
        <v>4580</v>
      </c>
      <c r="G970" s="8">
        <v>0.75</v>
      </c>
      <c r="H970" s="4">
        <f t="shared" si="15"/>
        <v>3435</v>
      </c>
      <c r="I970" s="4" t="s">
        <v>1051</v>
      </c>
      <c r="J970" s="6">
        <v>42182</v>
      </c>
      <c r="K970" s="10" t="s">
        <v>1045</v>
      </c>
      <c r="L970">
        <f>IF(Table1[[#This Row],[Sales stage]]&lt;&gt;"Won",Table1[[#This Row],[Close Date/Expected Close Date]]-Table1[[#This Row],[Reporting Date]],"")</f>
        <v>90</v>
      </c>
    </row>
    <row r="971" spans="1:12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4">
        <v>4800</v>
      </c>
      <c r="G971" s="8">
        <v>0.55000000000000004</v>
      </c>
      <c r="H971" s="4">
        <f t="shared" si="15"/>
        <v>2640</v>
      </c>
      <c r="I971" s="4" t="s">
        <v>1051</v>
      </c>
      <c r="J971" s="6">
        <v>42140</v>
      </c>
      <c r="K971" s="10"/>
      <c r="L971">
        <f>IF(Table1[[#This Row],[Sales stage]]&lt;&gt;"Won",Table1[[#This Row],[Close Date/Expected Close Date]]-Table1[[#This Row],[Reporting Date]],"")</f>
        <v>48</v>
      </c>
    </row>
    <row r="972" spans="1:12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4">
        <v>560</v>
      </c>
      <c r="G972" s="8">
        <v>0.8</v>
      </c>
      <c r="H972" s="4">
        <f t="shared" si="15"/>
        <v>448</v>
      </c>
      <c r="I972" s="4" t="s">
        <v>1051</v>
      </c>
      <c r="J972" s="6">
        <v>42143</v>
      </c>
      <c r="K972" s="10" t="s">
        <v>1046</v>
      </c>
      <c r="L972">
        <f>IF(Table1[[#This Row],[Sales stage]]&lt;&gt;"Won",Table1[[#This Row],[Close Date/Expected Close Date]]-Table1[[#This Row],[Reporting Date]],"")</f>
        <v>51</v>
      </c>
    </row>
    <row r="973" spans="1:12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4">
        <v>1960</v>
      </c>
      <c r="G973" s="8">
        <v>0.75</v>
      </c>
      <c r="H973" s="4">
        <f t="shared" si="15"/>
        <v>1470</v>
      </c>
      <c r="I973" s="4" t="s">
        <v>1051</v>
      </c>
      <c r="J973" s="6">
        <v>42127</v>
      </c>
      <c r="K973" s="10" t="s">
        <v>1044</v>
      </c>
      <c r="L973">
        <f>IF(Table1[[#This Row],[Sales stage]]&lt;&gt;"Won",Table1[[#This Row],[Close Date/Expected Close Date]]-Table1[[#This Row],[Reporting Date]],"")</f>
        <v>35</v>
      </c>
    </row>
    <row r="974" spans="1:12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4">
        <v>760</v>
      </c>
      <c r="G974" s="8">
        <v>0.7</v>
      </c>
      <c r="H974" s="4">
        <f t="shared" si="15"/>
        <v>532</v>
      </c>
      <c r="I974" s="4" t="s">
        <v>1051</v>
      </c>
      <c r="J974" s="6">
        <v>42119</v>
      </c>
      <c r="K974" s="10" t="s">
        <v>1046</v>
      </c>
      <c r="L974">
        <f>IF(Table1[[#This Row],[Sales stage]]&lt;&gt;"Won",Table1[[#This Row],[Close Date/Expected Close Date]]-Table1[[#This Row],[Reporting Date]],"")</f>
        <v>27</v>
      </c>
    </row>
    <row r="975" spans="1:12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4">
        <v>2640</v>
      </c>
      <c r="G975" s="8">
        <v>0.8</v>
      </c>
      <c r="H975" s="4">
        <f t="shared" si="15"/>
        <v>2112</v>
      </c>
      <c r="I975" s="4" t="s">
        <v>1053</v>
      </c>
      <c r="J975" s="6">
        <v>42155</v>
      </c>
      <c r="K975" s="10" t="s">
        <v>1044</v>
      </c>
      <c r="L975">
        <f>IF(Table1[[#This Row],[Sales stage]]&lt;&gt;"Won",Table1[[#This Row],[Close Date/Expected Close Date]]-Table1[[#This Row],[Reporting Date]],"")</f>
        <v>63</v>
      </c>
    </row>
    <row r="976" spans="1:12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4">
        <v>3340</v>
      </c>
      <c r="G976" s="8">
        <v>0.75</v>
      </c>
      <c r="H976" s="4">
        <f t="shared" si="15"/>
        <v>2505</v>
      </c>
      <c r="I976" s="4" t="s">
        <v>1053</v>
      </c>
      <c r="J976" s="6">
        <v>42105</v>
      </c>
      <c r="K976" s="10" t="s">
        <v>1045</v>
      </c>
      <c r="L976">
        <f>IF(Table1[[#This Row],[Sales stage]]&lt;&gt;"Won",Table1[[#This Row],[Close Date/Expected Close Date]]-Table1[[#This Row],[Reporting Date]],"")</f>
        <v>12</v>
      </c>
    </row>
    <row r="977" spans="1:12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4">
        <v>2570</v>
      </c>
      <c r="G977" s="8">
        <v>0.8</v>
      </c>
      <c r="H977" s="4">
        <f t="shared" si="15"/>
        <v>2056</v>
      </c>
      <c r="I977" s="4" t="s">
        <v>1050</v>
      </c>
      <c r="J977" s="6">
        <v>42128</v>
      </c>
      <c r="K977" s="10" t="s">
        <v>1046</v>
      </c>
      <c r="L977">
        <f>IF(Table1[[#This Row],[Sales stage]]&lt;&gt;"Won",Table1[[#This Row],[Close Date/Expected Close Date]]-Table1[[#This Row],[Reporting Date]],"")</f>
        <v>35</v>
      </c>
    </row>
    <row r="978" spans="1:12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4">
        <v>1190</v>
      </c>
      <c r="G978" s="8">
        <v>0.65</v>
      </c>
      <c r="H978" s="4">
        <f t="shared" si="15"/>
        <v>773.5</v>
      </c>
      <c r="I978" s="4" t="s">
        <v>1053</v>
      </c>
      <c r="J978" s="6">
        <v>42118</v>
      </c>
      <c r="K978" s="10" t="s">
        <v>1044</v>
      </c>
      <c r="L978">
        <f>IF(Table1[[#This Row],[Sales stage]]&lt;&gt;"Won",Table1[[#This Row],[Close Date/Expected Close Date]]-Table1[[#This Row],[Reporting Date]],"")</f>
        <v>25</v>
      </c>
    </row>
    <row r="979" spans="1:12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4">
        <v>810</v>
      </c>
      <c r="G979" s="8">
        <v>0.75</v>
      </c>
      <c r="H979" s="4">
        <f t="shared" si="15"/>
        <v>607.5</v>
      </c>
      <c r="I979" s="4" t="s">
        <v>1053</v>
      </c>
      <c r="J979" s="6">
        <v>42173</v>
      </c>
      <c r="K979" s="10"/>
      <c r="L979">
        <f>IF(Table1[[#This Row],[Sales stage]]&lt;&gt;"Won",Table1[[#This Row],[Close Date/Expected Close Date]]-Table1[[#This Row],[Reporting Date]],"")</f>
        <v>80</v>
      </c>
    </row>
    <row r="980" spans="1:12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4">
        <v>1860</v>
      </c>
      <c r="G980" s="8">
        <v>0.6</v>
      </c>
      <c r="H980" s="4">
        <f t="shared" si="15"/>
        <v>1116</v>
      </c>
      <c r="I980" s="4" t="s">
        <v>1051</v>
      </c>
      <c r="J980" s="6">
        <v>42117</v>
      </c>
      <c r="K980" s="10" t="s">
        <v>1044</v>
      </c>
      <c r="L980">
        <f>IF(Table1[[#This Row],[Sales stage]]&lt;&gt;"Won",Table1[[#This Row],[Close Date/Expected Close Date]]-Table1[[#This Row],[Reporting Date]],"")</f>
        <v>24</v>
      </c>
    </row>
    <row r="981" spans="1:12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4">
        <v>340</v>
      </c>
      <c r="G981" s="8">
        <v>0.65</v>
      </c>
      <c r="H981" s="4">
        <f t="shared" si="15"/>
        <v>221</v>
      </c>
      <c r="I981" s="2" t="s">
        <v>1052</v>
      </c>
      <c r="J981" s="6">
        <v>42131</v>
      </c>
      <c r="K981" s="10" t="s">
        <v>1046</v>
      </c>
      <c r="L981">
        <f>IF(Table1[[#This Row],[Sales stage]]&lt;&gt;"Won",Table1[[#This Row],[Close Date/Expected Close Date]]-Table1[[#This Row],[Reporting Date]],"")</f>
        <v>38</v>
      </c>
    </row>
    <row r="982" spans="1:12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4">
        <v>2910</v>
      </c>
      <c r="G982" s="8">
        <v>0.75</v>
      </c>
      <c r="H982" s="4">
        <f t="shared" si="15"/>
        <v>2182.5</v>
      </c>
      <c r="I982" s="4" t="s">
        <v>1051</v>
      </c>
      <c r="J982" s="6">
        <v>42103</v>
      </c>
      <c r="K982" s="10" t="s">
        <v>1044</v>
      </c>
      <c r="L982">
        <f>IF(Table1[[#This Row],[Sales stage]]&lt;&gt;"Won",Table1[[#This Row],[Close Date/Expected Close Date]]-Table1[[#This Row],[Reporting Date]],"")</f>
        <v>10</v>
      </c>
    </row>
    <row r="983" spans="1:12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4">
        <v>600</v>
      </c>
      <c r="G983" s="8">
        <v>0.85</v>
      </c>
      <c r="H983" s="4">
        <f t="shared" si="15"/>
        <v>510</v>
      </c>
      <c r="I983" s="4" t="s">
        <v>1051</v>
      </c>
      <c r="J983" s="6">
        <v>42142</v>
      </c>
      <c r="K983" s="10" t="s">
        <v>1046</v>
      </c>
      <c r="L983">
        <f>IF(Table1[[#This Row],[Sales stage]]&lt;&gt;"Won",Table1[[#This Row],[Close Date/Expected Close Date]]-Table1[[#This Row],[Reporting Date]],"")</f>
        <v>49</v>
      </c>
    </row>
    <row r="984" spans="1:12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4">
        <v>4590</v>
      </c>
      <c r="G984" s="8">
        <v>0.55000000000000004</v>
      </c>
      <c r="H984" s="4">
        <f t="shared" si="15"/>
        <v>2524.5</v>
      </c>
      <c r="I984" s="4" t="s">
        <v>1053</v>
      </c>
      <c r="J984" s="6">
        <v>42184</v>
      </c>
      <c r="K984" s="10" t="s">
        <v>1045</v>
      </c>
      <c r="L984">
        <f>IF(Table1[[#This Row],[Sales stage]]&lt;&gt;"Won",Table1[[#This Row],[Close Date/Expected Close Date]]-Table1[[#This Row],[Reporting Date]],"")</f>
        <v>91</v>
      </c>
    </row>
    <row r="985" spans="1:12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4">
        <v>600</v>
      </c>
      <c r="G985" s="8">
        <v>0.7</v>
      </c>
      <c r="H985" s="4">
        <f t="shared" si="15"/>
        <v>420</v>
      </c>
      <c r="I985" s="4" t="s">
        <v>1051</v>
      </c>
      <c r="J985" s="6">
        <v>42115</v>
      </c>
      <c r="K985" s="10" t="s">
        <v>1043</v>
      </c>
      <c r="L985">
        <f>IF(Table1[[#This Row],[Sales stage]]&lt;&gt;"Won",Table1[[#This Row],[Close Date/Expected Close Date]]-Table1[[#This Row],[Reporting Date]],"")</f>
        <v>22</v>
      </c>
    </row>
    <row r="986" spans="1:12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4">
        <v>3390</v>
      </c>
      <c r="G986" s="8">
        <v>0.75</v>
      </c>
      <c r="H986" s="4">
        <f t="shared" si="15"/>
        <v>2542.5</v>
      </c>
      <c r="I986" s="4" t="s">
        <v>1053</v>
      </c>
      <c r="J986" s="6">
        <v>42108</v>
      </c>
      <c r="K986" s="10" t="s">
        <v>1044</v>
      </c>
      <c r="L986">
        <f>IF(Table1[[#This Row],[Sales stage]]&lt;&gt;"Won",Table1[[#This Row],[Close Date/Expected Close Date]]-Table1[[#This Row],[Reporting Date]],"")</f>
        <v>15</v>
      </c>
    </row>
    <row r="987" spans="1:12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4">
        <v>3090</v>
      </c>
      <c r="G987" s="8">
        <v>0.6</v>
      </c>
      <c r="H987" s="4">
        <f t="shared" si="15"/>
        <v>1854</v>
      </c>
      <c r="I987" s="4" t="s">
        <v>1050</v>
      </c>
      <c r="J987" s="6">
        <v>42144</v>
      </c>
      <c r="K987" s="10" t="s">
        <v>1044</v>
      </c>
      <c r="L987">
        <f>IF(Table1[[#This Row],[Sales stage]]&lt;&gt;"Won",Table1[[#This Row],[Close Date/Expected Close Date]]-Table1[[#This Row],[Reporting Date]],"")</f>
        <v>51</v>
      </c>
    </row>
    <row r="988" spans="1:12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4">
        <v>2150</v>
      </c>
      <c r="G988" s="8">
        <v>0.75</v>
      </c>
      <c r="H988" s="4">
        <f t="shared" si="15"/>
        <v>1612.5</v>
      </c>
      <c r="I988" s="4" t="s">
        <v>1051</v>
      </c>
      <c r="J988" s="6">
        <v>42149</v>
      </c>
      <c r="K988" s="10" t="s">
        <v>1043</v>
      </c>
      <c r="L988">
        <f>IF(Table1[[#This Row],[Sales stage]]&lt;&gt;"Won",Table1[[#This Row],[Close Date/Expected Close Date]]-Table1[[#This Row],[Reporting Date]],"")</f>
        <v>56</v>
      </c>
    </row>
    <row r="989" spans="1:12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4">
        <v>1730</v>
      </c>
      <c r="G989" s="8">
        <v>0.8</v>
      </c>
      <c r="H989" s="4">
        <f t="shared" si="15"/>
        <v>1384</v>
      </c>
      <c r="I989" s="4" t="s">
        <v>1051</v>
      </c>
      <c r="J989" s="6">
        <v>42097</v>
      </c>
      <c r="K989" s="10" t="s">
        <v>1046</v>
      </c>
      <c r="L989">
        <f>IF(Table1[[#This Row],[Sales stage]]&lt;&gt;"Won",Table1[[#This Row],[Close Date/Expected Close Date]]-Table1[[#This Row],[Reporting Date]],"")</f>
        <v>3</v>
      </c>
    </row>
    <row r="990" spans="1:12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4">
        <v>2170</v>
      </c>
      <c r="G990" s="8">
        <v>0.7</v>
      </c>
      <c r="H990" s="4">
        <f t="shared" si="15"/>
        <v>1519</v>
      </c>
      <c r="I990" s="4" t="s">
        <v>1051</v>
      </c>
      <c r="J990" s="6">
        <v>42162</v>
      </c>
      <c r="K990" s="10" t="s">
        <v>1043</v>
      </c>
      <c r="L990">
        <f>IF(Table1[[#This Row],[Sales stage]]&lt;&gt;"Won",Table1[[#This Row],[Close Date/Expected Close Date]]-Table1[[#This Row],[Reporting Date]],"")</f>
        <v>68</v>
      </c>
    </row>
    <row r="991" spans="1:12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4">
        <v>400</v>
      </c>
      <c r="G991" s="8">
        <v>0.65</v>
      </c>
      <c r="H991" s="4">
        <f t="shared" si="15"/>
        <v>260</v>
      </c>
      <c r="I991" s="2" t="s">
        <v>1052</v>
      </c>
      <c r="J991" s="6">
        <v>42131</v>
      </c>
      <c r="K991" s="10" t="s">
        <v>1045</v>
      </c>
      <c r="L991">
        <f>IF(Table1[[#This Row],[Sales stage]]&lt;&gt;"Won",Table1[[#This Row],[Close Date/Expected Close Date]]-Table1[[#This Row],[Reporting Date]],"")</f>
        <v>37</v>
      </c>
    </row>
    <row r="992" spans="1:12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4">
        <v>1760</v>
      </c>
      <c r="G992" s="8">
        <v>0.8</v>
      </c>
      <c r="H992" s="4">
        <f t="shared" si="15"/>
        <v>1408</v>
      </c>
      <c r="I992" s="4" t="s">
        <v>1050</v>
      </c>
      <c r="J992" s="6">
        <v>42168</v>
      </c>
      <c r="K992" s="10" t="s">
        <v>1044</v>
      </c>
      <c r="L992">
        <f>IF(Table1[[#This Row],[Sales stage]]&lt;&gt;"Won",Table1[[#This Row],[Close Date/Expected Close Date]]-Table1[[#This Row],[Reporting Date]],"")</f>
        <v>74</v>
      </c>
    </row>
    <row r="993" spans="1:12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4">
        <v>3250</v>
      </c>
      <c r="G993" s="8">
        <v>0.75</v>
      </c>
      <c r="H993" s="4">
        <f t="shared" si="15"/>
        <v>2437.5</v>
      </c>
      <c r="I993" s="4" t="s">
        <v>1051</v>
      </c>
      <c r="J993" s="6">
        <v>42129</v>
      </c>
      <c r="K993" s="10" t="s">
        <v>1044</v>
      </c>
      <c r="L993">
        <f>IF(Table1[[#This Row],[Sales stage]]&lt;&gt;"Won",Table1[[#This Row],[Close Date/Expected Close Date]]-Table1[[#This Row],[Reporting Date]],"")</f>
        <v>35</v>
      </c>
    </row>
    <row r="994" spans="1:12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4">
        <v>3790</v>
      </c>
      <c r="G994" s="8">
        <v>0.6</v>
      </c>
      <c r="H994" s="4">
        <f t="shared" si="15"/>
        <v>2274</v>
      </c>
      <c r="I994" s="4" t="s">
        <v>1051</v>
      </c>
      <c r="J994" s="6">
        <v>42126</v>
      </c>
      <c r="K994" s="10"/>
      <c r="L994">
        <f>IF(Table1[[#This Row],[Sales stage]]&lt;&gt;"Won",Table1[[#This Row],[Close Date/Expected Close Date]]-Table1[[#This Row],[Reporting Date]],"")</f>
        <v>32</v>
      </c>
    </row>
    <row r="995" spans="1:12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4">
        <v>500</v>
      </c>
      <c r="G995" s="8">
        <v>0.55000000000000004</v>
      </c>
      <c r="H995" s="4">
        <f t="shared" si="15"/>
        <v>275</v>
      </c>
      <c r="I995" s="4" t="s">
        <v>1050</v>
      </c>
      <c r="J995" s="6">
        <v>42154</v>
      </c>
      <c r="K995" s="10" t="s">
        <v>1044</v>
      </c>
      <c r="L995">
        <f>IF(Table1[[#This Row],[Sales stage]]&lt;&gt;"Won",Table1[[#This Row],[Close Date/Expected Close Date]]-Table1[[#This Row],[Reporting Date]],"")</f>
        <v>60</v>
      </c>
    </row>
    <row r="996" spans="1:12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4">
        <v>3790</v>
      </c>
      <c r="G996" s="8">
        <v>0.7</v>
      </c>
      <c r="H996" s="4">
        <f t="shared" si="15"/>
        <v>2653</v>
      </c>
      <c r="I996" s="4" t="s">
        <v>1051</v>
      </c>
      <c r="J996" s="6">
        <v>42110</v>
      </c>
      <c r="K996" s="10"/>
      <c r="L996">
        <f>IF(Table1[[#This Row],[Sales stage]]&lt;&gt;"Won",Table1[[#This Row],[Close Date/Expected Close Date]]-Table1[[#This Row],[Reporting Date]],"")</f>
        <v>16</v>
      </c>
    </row>
    <row r="997" spans="1:12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4">
        <v>2870</v>
      </c>
      <c r="G997" s="8">
        <v>0.8</v>
      </c>
      <c r="H997" s="4">
        <f t="shared" si="15"/>
        <v>2296</v>
      </c>
      <c r="I997" s="4" t="s">
        <v>1051</v>
      </c>
      <c r="J997" s="6">
        <v>42107</v>
      </c>
      <c r="K997" s="10" t="s">
        <v>1045</v>
      </c>
      <c r="L997">
        <f>IF(Table1[[#This Row],[Sales stage]]&lt;&gt;"Won",Table1[[#This Row],[Close Date/Expected Close Date]]-Table1[[#This Row],[Reporting Date]],"")</f>
        <v>13</v>
      </c>
    </row>
    <row r="998" spans="1:12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4">
        <v>3720</v>
      </c>
      <c r="G998" s="8">
        <v>0.7</v>
      </c>
      <c r="H998" s="4">
        <f t="shared" si="15"/>
        <v>2604</v>
      </c>
      <c r="I998" s="4" t="s">
        <v>1051</v>
      </c>
      <c r="J998" s="6">
        <v>42183</v>
      </c>
      <c r="K998" s="10"/>
      <c r="L998">
        <f>IF(Table1[[#This Row],[Sales stage]]&lt;&gt;"Won",Table1[[#This Row],[Close Date/Expected Close Date]]-Table1[[#This Row],[Reporting Date]],"")</f>
        <v>89</v>
      </c>
    </row>
    <row r="999" spans="1:12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4">
        <v>3240</v>
      </c>
      <c r="G999" s="8">
        <v>0.6</v>
      </c>
      <c r="H999" s="4">
        <f t="shared" si="15"/>
        <v>1944</v>
      </c>
      <c r="I999" s="4" t="s">
        <v>1050</v>
      </c>
      <c r="J999" s="6">
        <v>42107</v>
      </c>
      <c r="K999" s="10" t="s">
        <v>1043</v>
      </c>
      <c r="L999">
        <f>IF(Table1[[#This Row],[Sales stage]]&lt;&gt;"Won",Table1[[#This Row],[Close Date/Expected Close Date]]-Table1[[#This Row],[Reporting Date]],"")</f>
        <v>13</v>
      </c>
    </row>
    <row r="1000" spans="1:12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4">
        <v>470</v>
      </c>
      <c r="G1000" s="8">
        <v>0.6</v>
      </c>
      <c r="H1000" s="4">
        <f t="shared" si="15"/>
        <v>282</v>
      </c>
      <c r="I1000" s="2" t="s">
        <v>1052</v>
      </c>
      <c r="J1000" s="6">
        <v>42107</v>
      </c>
      <c r="K1000" s="10" t="s">
        <v>1043</v>
      </c>
      <c r="L1000">
        <f>IF(Table1[[#This Row],[Sales stage]]&lt;&gt;"Won",Table1[[#This Row],[Close Date/Expected Close Date]]-Table1[[#This Row],[Reporting Date]],"")</f>
        <v>13</v>
      </c>
    </row>
    <row r="1001" spans="1:12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4">
        <v>4520</v>
      </c>
      <c r="G1001" s="8">
        <v>0.75</v>
      </c>
      <c r="H1001" s="4">
        <f t="shared" si="15"/>
        <v>3390</v>
      </c>
      <c r="I1001" s="4" t="s">
        <v>1050</v>
      </c>
      <c r="J1001" s="6">
        <v>42179</v>
      </c>
      <c r="K1001" s="10" t="s">
        <v>1043</v>
      </c>
      <c r="L1001">
        <f>IF(Table1[[#This Row],[Sales stage]]&lt;&gt;"Won",Table1[[#This Row],[Close Date/Expected Close Date]]-Table1[[#This Row],[Reporting Date]],"")</f>
        <v>85</v>
      </c>
    </row>
    <row r="1002" spans="1:12">
      <c r="A1002" s="5"/>
      <c r="B1002" s="3"/>
    </row>
    <row r="1003" spans="1:12">
      <c r="A1003" s="1"/>
      <c r="B1003" s="3"/>
    </row>
    <row r="1004" spans="1:12">
      <c r="A1004" s="1"/>
      <c r="B1004" s="3"/>
    </row>
    <row r="1005" spans="1:12">
      <c r="A1005" s="1"/>
      <c r="B1005" s="3"/>
    </row>
    <row r="1006" spans="1:12">
      <c r="A1006" s="1"/>
      <c r="B1006" s="3"/>
    </row>
    <row r="1007" spans="1:12">
      <c r="A1007" s="1"/>
      <c r="B1007" s="3"/>
    </row>
    <row r="1008" spans="1:12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2020-12-04T15:30:49Z</dcterms:modified>
</cp:coreProperties>
</file>