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H15" i="1" l="1"/>
  <c r="O14" i="1" l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N17" i="1"/>
  <c r="N16" i="1"/>
  <c r="N15" i="1"/>
  <c r="N14" i="1"/>
  <c r="D14" i="1"/>
  <c r="E14" i="1"/>
  <c r="F14" i="1"/>
  <c r="G14" i="1"/>
  <c r="H14" i="1"/>
  <c r="D15" i="1"/>
  <c r="E15" i="1"/>
  <c r="F15" i="1"/>
  <c r="G15" i="1"/>
  <c r="D16" i="1"/>
  <c r="E16" i="1"/>
  <c r="F16" i="1"/>
  <c r="G16" i="1"/>
  <c r="H16" i="1"/>
  <c r="D17" i="1"/>
  <c r="E17" i="1"/>
  <c r="F17" i="1"/>
  <c r="G17" i="1"/>
  <c r="H17" i="1"/>
  <c r="C17" i="1"/>
  <c r="C16" i="1"/>
  <c r="C15" i="1"/>
  <c r="C14" i="1"/>
  <c r="AC5" i="1"/>
  <c r="AC6" i="1"/>
  <c r="AC7" i="1"/>
  <c r="AC8" i="1"/>
  <c r="AC9" i="1"/>
  <c r="AC10" i="1"/>
  <c r="AC11" i="1"/>
  <c r="AC12" i="1"/>
  <c r="AC4" i="1"/>
  <c r="Z4" i="1"/>
  <c r="Y4" i="1"/>
  <c r="X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Z3" i="1"/>
  <c r="AA3" i="1"/>
  <c r="AB3" i="1"/>
  <c r="Y3" i="1"/>
  <c r="X5" i="1"/>
  <c r="X6" i="1"/>
  <c r="X7" i="1"/>
  <c r="X8" i="1"/>
  <c r="X9" i="1"/>
  <c r="X10" i="1"/>
  <c r="X11" i="1"/>
  <c r="X12" i="1"/>
  <c r="L4" i="1" l="1"/>
  <c r="L5" i="1"/>
  <c r="L6" i="1"/>
  <c r="V6" i="1" s="1"/>
  <c r="L7" i="1"/>
  <c r="V7" i="1" s="1"/>
  <c r="L8" i="1"/>
  <c r="L9" i="1"/>
  <c r="L10" i="1"/>
  <c r="L11" i="1"/>
  <c r="V11" i="1" s="1"/>
  <c r="L12" i="1"/>
  <c r="W3" i="1"/>
  <c r="U4" i="1"/>
  <c r="T4" i="1"/>
  <c r="V4" i="1"/>
  <c r="W4" i="1"/>
  <c r="T5" i="1"/>
  <c r="U5" i="1"/>
  <c r="V5" i="1"/>
  <c r="W5" i="1"/>
  <c r="T6" i="1"/>
  <c r="U6" i="1"/>
  <c r="W6" i="1"/>
  <c r="T7" i="1"/>
  <c r="U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W11" i="1"/>
  <c r="T12" i="1"/>
  <c r="U12" i="1"/>
  <c r="V12" i="1"/>
  <c r="W12" i="1"/>
  <c r="S5" i="1"/>
  <c r="S6" i="1"/>
  <c r="S7" i="1"/>
  <c r="S8" i="1"/>
  <c r="S9" i="1"/>
  <c r="S10" i="1"/>
  <c r="S11" i="1"/>
  <c r="S12" i="1"/>
  <c r="S4" i="1"/>
  <c r="T3" i="1"/>
  <c r="R3" i="1"/>
  <c r="R4" i="1"/>
  <c r="R5" i="1"/>
  <c r="R6" i="1"/>
  <c r="R7" i="1"/>
  <c r="R8" i="1"/>
  <c r="R9" i="1"/>
  <c r="R10" i="1"/>
  <c r="R11" i="1"/>
  <c r="R12" i="1"/>
  <c r="Q4" i="1"/>
  <c r="Q5" i="1"/>
  <c r="Q6" i="1"/>
  <c r="Q7" i="1"/>
  <c r="Q8" i="1"/>
  <c r="Q9" i="1"/>
  <c r="Q10" i="1"/>
  <c r="Q11" i="1"/>
  <c r="Q12" i="1"/>
  <c r="U3" i="1"/>
  <c r="V3" i="1" s="1"/>
  <c r="N4" i="1"/>
  <c r="I4" i="1"/>
  <c r="N5" i="1"/>
  <c r="N6" i="1"/>
  <c r="N7" i="1"/>
  <c r="N8" i="1"/>
  <c r="N9" i="1"/>
  <c r="N10" i="1"/>
  <c r="N11" i="1"/>
  <c r="N12" i="1"/>
  <c r="O3" i="1"/>
  <c r="P3" i="1" s="1"/>
  <c r="Q3" i="1" s="1"/>
  <c r="M11" i="1"/>
  <c r="I5" i="1"/>
  <c r="I6" i="1"/>
  <c r="I7" i="1"/>
  <c r="I8" i="1"/>
  <c r="I9" i="1"/>
  <c r="I10" i="1"/>
  <c r="I11" i="1"/>
  <c r="I12" i="1"/>
  <c r="K3" i="1"/>
  <c r="L3" i="1" s="1"/>
  <c r="M3" i="1" s="1"/>
  <c r="J3" i="1"/>
  <c r="G5" i="1"/>
  <c r="G6" i="1"/>
  <c r="G7" i="1"/>
  <c r="G8" i="1"/>
  <c r="G9" i="1"/>
  <c r="G10" i="1"/>
  <c r="G11" i="1"/>
  <c r="G12" i="1"/>
  <c r="H5" i="1"/>
  <c r="M5" i="1" s="1"/>
  <c r="H6" i="1"/>
  <c r="M6" i="1" s="1"/>
  <c r="H7" i="1"/>
  <c r="M7" i="1" s="1"/>
  <c r="H8" i="1"/>
  <c r="M8" i="1" s="1"/>
  <c r="H9" i="1"/>
  <c r="M9" i="1" s="1"/>
  <c r="H10" i="1"/>
  <c r="M10" i="1" s="1"/>
  <c r="H11" i="1"/>
  <c r="H12" i="1"/>
  <c r="M12" i="1" s="1"/>
  <c r="H4" i="1"/>
  <c r="G4" i="1"/>
  <c r="F5" i="1"/>
  <c r="K5" i="1" s="1"/>
  <c r="F6" i="1"/>
  <c r="P6" i="1" s="1"/>
  <c r="F7" i="1"/>
  <c r="P7" i="1" s="1"/>
  <c r="F8" i="1"/>
  <c r="F9" i="1"/>
  <c r="K9" i="1" s="1"/>
  <c r="F10" i="1"/>
  <c r="P10" i="1" s="1"/>
  <c r="F11" i="1"/>
  <c r="P11" i="1" s="1"/>
  <c r="F12" i="1"/>
  <c r="K12" i="1" s="1"/>
  <c r="F4" i="1"/>
  <c r="K4" i="1" s="1"/>
  <c r="E5" i="1"/>
  <c r="J5" i="1" s="1"/>
  <c r="E6" i="1"/>
  <c r="O6" i="1" s="1"/>
  <c r="E7" i="1"/>
  <c r="J7" i="1" s="1"/>
  <c r="E8" i="1"/>
  <c r="J8" i="1" s="1"/>
  <c r="E9" i="1"/>
  <c r="J9" i="1" s="1"/>
  <c r="E10" i="1"/>
  <c r="O10" i="1" s="1"/>
  <c r="E11" i="1"/>
  <c r="J11" i="1" s="1"/>
  <c r="E12" i="1"/>
  <c r="J12" i="1" s="1"/>
  <c r="E4" i="1"/>
  <c r="J4" i="1" s="1"/>
  <c r="E3" i="1"/>
  <c r="F3" i="1" s="1"/>
  <c r="G3" i="1" s="1"/>
  <c r="H3" i="1" s="1"/>
  <c r="M4" i="1" l="1"/>
  <c r="P4" i="1"/>
  <c r="P12" i="1"/>
  <c r="O12" i="1"/>
  <c r="P9" i="1"/>
  <c r="O8" i="1"/>
  <c r="P5" i="1"/>
  <c r="O4" i="1"/>
  <c r="O11" i="1"/>
  <c r="P8" i="1"/>
  <c r="K11" i="1"/>
  <c r="K10" i="1"/>
  <c r="K8" i="1"/>
  <c r="K7" i="1"/>
  <c r="K6" i="1"/>
  <c r="O9" i="1"/>
  <c r="O5" i="1"/>
  <c r="O7" i="1"/>
  <c r="J10" i="1"/>
  <c r="J6" i="1"/>
</calcChain>
</file>

<file path=xl/sharedStrings.xml><?xml version="1.0" encoding="utf-8"?>
<sst xmlns="http://schemas.openxmlformats.org/spreadsheetml/2006/main" count="33" uniqueCount="29">
  <si>
    <t>kamal</t>
  </si>
  <si>
    <t>hafiz</t>
  </si>
  <si>
    <t>Employee Payroll</t>
  </si>
  <si>
    <t>Last name</t>
  </si>
  <si>
    <t>First Name</t>
  </si>
  <si>
    <t>Hourly wage</t>
  </si>
  <si>
    <t>Hours worked</t>
  </si>
  <si>
    <t>Pay</t>
  </si>
  <si>
    <t>Ashiq</t>
  </si>
  <si>
    <t>Bilal</t>
  </si>
  <si>
    <t>Asad</t>
  </si>
  <si>
    <t>Ali</t>
  </si>
  <si>
    <t>Faiez</t>
  </si>
  <si>
    <t>Tariq</t>
  </si>
  <si>
    <t>Hamza</t>
  </si>
  <si>
    <t>Saad</t>
  </si>
  <si>
    <t>hamza</t>
  </si>
  <si>
    <t>Average value</t>
  </si>
  <si>
    <t>Total value</t>
  </si>
  <si>
    <t>Maximum value</t>
  </si>
  <si>
    <t>Minimum value</t>
  </si>
  <si>
    <t>Muammad Bilal</t>
  </si>
  <si>
    <t>Randhawa</t>
  </si>
  <si>
    <t>Zain</t>
  </si>
  <si>
    <t>Gujjar</t>
  </si>
  <si>
    <t>Extra hours</t>
  </si>
  <si>
    <t>Overtime Bonus</t>
  </si>
  <si>
    <t>Total Pay</t>
  </si>
  <si>
    <t>Janu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</si>
</sst>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_(&quot;$&quot;* #,##0.0_);_(&quot;$&quot;* \(#,##0.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44" fontId="2" fillId="0" borderId="0" xfId="1" applyFont="1"/>
    <xf numFmtId="0" fontId="2" fillId="0" borderId="0" xfId="0" applyFont="1" applyBorder="1"/>
    <xf numFmtId="44" fontId="2" fillId="0" borderId="0" xfId="0" applyNumberFormat="1" applyFont="1"/>
    <xf numFmtId="164" fontId="2" fillId="0" borderId="0" xfId="1" applyNumberFormat="1" applyFont="1"/>
    <xf numFmtId="165" fontId="2" fillId="0" borderId="0" xfId="1" applyNumberFormat="1" applyFont="1"/>
    <xf numFmtId="0" fontId="2" fillId="0" borderId="0" xfId="1" applyNumberFormat="1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16" fontId="2" fillId="4" borderId="0" xfId="0" applyNumberFormat="1" applyFont="1" applyFill="1" applyAlignment="1">
      <alignment horizontal="right"/>
    </xf>
    <xf numFmtId="16" fontId="2" fillId="4" borderId="0" xfId="0" applyNumberFormat="1" applyFont="1" applyFill="1" applyAlignment="1">
      <alignment horizontal="left"/>
    </xf>
    <xf numFmtId="0" fontId="2" fillId="4" borderId="0" xfId="0" applyFont="1" applyFill="1"/>
    <xf numFmtId="16" fontId="2" fillId="2" borderId="0" xfId="0" applyNumberFormat="1" applyFont="1" applyFill="1" applyAlignment="1">
      <alignment horizontal="right"/>
    </xf>
    <xf numFmtId="16" fontId="2" fillId="2" borderId="0" xfId="0" applyNumberFormat="1" applyFont="1" applyFill="1" applyAlignment="1">
      <alignment horizontal="left"/>
    </xf>
    <xf numFmtId="0" fontId="2" fillId="5" borderId="0" xfId="0" applyFont="1" applyFill="1"/>
    <xf numFmtId="0" fontId="3" fillId="4" borderId="0" xfId="0" applyFont="1" applyFill="1"/>
    <xf numFmtId="16" fontId="2" fillId="5" borderId="0" xfId="0" applyNumberFormat="1" applyFont="1" applyFill="1"/>
    <xf numFmtId="44" fontId="2" fillId="5" borderId="0" xfId="0" applyNumberFormat="1" applyFont="1" applyFill="1"/>
    <xf numFmtId="0" fontId="2" fillId="6" borderId="0" xfId="0" applyFont="1" applyFill="1"/>
    <xf numFmtId="16" fontId="2" fillId="7" borderId="0" xfId="0" applyNumberFormat="1" applyFont="1" applyFill="1"/>
    <xf numFmtId="44" fontId="2" fillId="7" borderId="0" xfId="0" applyNumberFormat="1" applyFont="1" applyFill="1"/>
    <xf numFmtId="16" fontId="2" fillId="8" borderId="0" xfId="0" applyNumberFormat="1" applyFont="1" applyFill="1"/>
    <xf numFmtId="44" fontId="2" fillId="8" borderId="0" xfId="0" applyNumberFormat="1" applyFont="1" applyFill="1"/>
    <xf numFmtId="0" fontId="2" fillId="9" borderId="0" xfId="0" applyFont="1" applyFill="1"/>
    <xf numFmtId="44" fontId="0" fillId="9" borderId="0" xfId="0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9" fontId="2" fillId="0" borderId="0" xfId="2" applyFont="1"/>
    <xf numFmtId="9" fontId="2" fillId="0" borderId="0" xfId="1" applyNumberFormat="1" applyFont="1"/>
    <xf numFmtId="6" fontId="2" fillId="0" borderId="0" xfId="0" applyNumberFormat="1" applyFont="1"/>
    <xf numFmtId="8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22"/>
  <sheetViews>
    <sheetView tabSelected="1" zoomScaleNormal="100" workbookViewId="0">
      <selection activeCell="E22" sqref="E22"/>
    </sheetView>
  </sheetViews>
  <sheetFormatPr defaultRowHeight="15" x14ac:dyDescent="0.25"/>
  <cols>
    <col min="1" max="1" width="15.85546875" style="1" bestFit="1" customWidth="1"/>
    <col min="2" max="2" width="10.42578125" style="1" bestFit="1" customWidth="1"/>
    <col min="3" max="3" width="15.85546875" style="2" bestFit="1" customWidth="1"/>
    <col min="4" max="4" width="13.140625" style="1" bestFit="1" customWidth="1"/>
    <col min="5" max="8" width="8" style="1" bestFit="1" customWidth="1"/>
    <col min="9" max="9" width="10.7109375" style="1" bestFit="1" customWidth="1"/>
    <col min="10" max="13" width="6.5703125" style="1" bestFit="1" customWidth="1"/>
    <col min="14" max="18" width="10.7109375" style="1" bestFit="1" customWidth="1"/>
    <col min="19" max="19" width="14.85546875" style="1" bestFit="1" customWidth="1"/>
    <col min="20" max="23" width="10.7109375" style="1" bestFit="1" customWidth="1"/>
    <col min="24" max="24" width="11.5703125" style="1" customWidth="1"/>
    <col min="25" max="25" width="11" style="1" customWidth="1"/>
    <col min="26" max="26" width="12.5703125" style="1" customWidth="1"/>
    <col min="27" max="27" width="11" style="1" customWidth="1"/>
    <col min="28" max="28" width="13" style="1" customWidth="1"/>
    <col min="29" max="29" width="11.5703125" style="1" bestFit="1" customWidth="1"/>
    <col min="30" max="16384" width="9.140625" style="1"/>
  </cols>
  <sheetData>
    <row r="1" spans="1:29" x14ac:dyDescent="0.25">
      <c r="A1" s="1" t="s">
        <v>2</v>
      </c>
      <c r="C1" s="2" t="s">
        <v>21</v>
      </c>
    </row>
    <row r="2" spans="1:29" s="3" customFormat="1" x14ac:dyDescent="0.25">
      <c r="A2" s="1" t="s">
        <v>3</v>
      </c>
      <c r="B2" s="1" t="s">
        <v>4</v>
      </c>
      <c r="C2" s="2" t="s">
        <v>5</v>
      </c>
      <c r="D2" s="30" t="s">
        <v>6</v>
      </c>
      <c r="E2" s="30"/>
      <c r="F2" s="30"/>
      <c r="G2" s="30"/>
      <c r="H2" s="30"/>
      <c r="I2" s="30" t="s">
        <v>25</v>
      </c>
      <c r="J2" s="30"/>
      <c r="K2" s="30"/>
      <c r="L2" s="30"/>
      <c r="M2" s="30"/>
      <c r="N2" s="29" t="s">
        <v>7</v>
      </c>
      <c r="O2" s="29"/>
      <c r="P2" s="29"/>
      <c r="Q2" s="29"/>
      <c r="R2" s="29"/>
      <c r="S2" s="27" t="s">
        <v>26</v>
      </c>
      <c r="T2" s="27"/>
      <c r="U2" s="27"/>
      <c r="V2" s="27"/>
      <c r="W2" s="27"/>
      <c r="X2" s="28" t="s">
        <v>27</v>
      </c>
      <c r="Y2" s="28"/>
      <c r="Z2" s="28"/>
      <c r="AA2" s="28"/>
      <c r="AB2" s="28"/>
      <c r="AC2" s="3" t="s">
        <v>28</v>
      </c>
    </row>
    <row r="3" spans="1:29" x14ac:dyDescent="0.25">
      <c r="D3" s="11">
        <v>44927</v>
      </c>
      <c r="E3" s="12">
        <f>D3+7</f>
        <v>44934</v>
      </c>
      <c r="F3" s="12">
        <f>E3+7</f>
        <v>44941</v>
      </c>
      <c r="G3" s="12">
        <f t="shared" ref="G3:H3" si="0">F3+7</f>
        <v>44948</v>
      </c>
      <c r="H3" s="12">
        <f t="shared" si="0"/>
        <v>44955</v>
      </c>
      <c r="I3" s="14">
        <v>44927</v>
      </c>
      <c r="J3" s="15">
        <f>I3+7</f>
        <v>44934</v>
      </c>
      <c r="K3" s="15">
        <f t="shared" ref="K3:M3" si="1">J3+7</f>
        <v>44941</v>
      </c>
      <c r="L3" s="15">
        <f t="shared" si="1"/>
        <v>44948</v>
      </c>
      <c r="M3" s="15">
        <f t="shared" si="1"/>
        <v>44955</v>
      </c>
      <c r="N3" s="18">
        <v>44927</v>
      </c>
      <c r="O3" s="18">
        <f>N3+7</f>
        <v>44934</v>
      </c>
      <c r="P3" s="18">
        <f t="shared" ref="P3:Q3" si="2">O3+7</f>
        <v>44941</v>
      </c>
      <c r="Q3" s="18">
        <f t="shared" si="2"/>
        <v>44948</v>
      </c>
      <c r="R3" s="18">
        <f t="shared" ref="R3" si="3">Q3+7</f>
        <v>44955</v>
      </c>
      <c r="S3" s="21">
        <v>44927</v>
      </c>
      <c r="T3" s="21">
        <f>S3+7</f>
        <v>44934</v>
      </c>
      <c r="U3" s="21">
        <f t="shared" ref="U3:W3" si="4">T3+7</f>
        <v>44941</v>
      </c>
      <c r="V3" s="21">
        <f t="shared" si="4"/>
        <v>44948</v>
      </c>
      <c r="W3" s="21">
        <f t="shared" si="4"/>
        <v>44955</v>
      </c>
      <c r="X3" s="23">
        <v>44927</v>
      </c>
      <c r="Y3" s="23">
        <f>X3+7</f>
        <v>44934</v>
      </c>
      <c r="Z3" s="23">
        <f t="shared" ref="Z3:AB3" si="5">Y3+7</f>
        <v>44941</v>
      </c>
      <c r="AA3" s="23">
        <f t="shared" si="5"/>
        <v>44948</v>
      </c>
      <c r="AB3" s="23">
        <f t="shared" si="5"/>
        <v>44955</v>
      </c>
      <c r="AC3" s="25"/>
    </row>
    <row r="4" spans="1:29" x14ac:dyDescent="0.25">
      <c r="A4" s="1" t="s">
        <v>8</v>
      </c>
      <c r="B4" s="1" t="s">
        <v>9</v>
      </c>
      <c r="C4" s="2">
        <v>12.4</v>
      </c>
      <c r="D4" s="13">
        <v>41</v>
      </c>
      <c r="E4" s="13">
        <f>D4-10</f>
        <v>31</v>
      </c>
      <c r="F4" s="13">
        <f>D4+10</f>
        <v>51</v>
      </c>
      <c r="G4" s="13">
        <f>D4-5</f>
        <v>36</v>
      </c>
      <c r="H4" s="13">
        <f>D4+15</f>
        <v>56</v>
      </c>
      <c r="I4" s="9">
        <f>IF(D4&gt;40,D4-40,0)</f>
        <v>1</v>
      </c>
      <c r="J4" s="9">
        <f t="shared" ref="J4:M12" si="6">IF(E4&gt;40,E4-40,0)</f>
        <v>0</v>
      </c>
      <c r="K4" s="9">
        <f t="shared" si="6"/>
        <v>11</v>
      </c>
      <c r="L4" s="9">
        <f t="shared" si="6"/>
        <v>0</v>
      </c>
      <c r="M4" s="9">
        <f t="shared" si="6"/>
        <v>16</v>
      </c>
      <c r="N4" s="19">
        <f>$C4*D4</f>
        <v>508.40000000000003</v>
      </c>
      <c r="O4" s="19">
        <f t="shared" ref="O4:P12" si="7">$C4*E4</f>
        <v>384.40000000000003</v>
      </c>
      <c r="P4" s="19">
        <f t="shared" si="7"/>
        <v>632.4</v>
      </c>
      <c r="Q4" s="18">
        <f t="shared" ref="Q4:R4" si="8">P4+7</f>
        <v>639.4</v>
      </c>
      <c r="R4" s="18">
        <f t="shared" si="8"/>
        <v>646.4</v>
      </c>
      <c r="S4" s="22">
        <f>0.6*$C4*I4</f>
        <v>7.4399999999999995</v>
      </c>
      <c r="T4" s="22">
        <f t="shared" ref="T4:W12" si="9">0.6*$C4*J4</f>
        <v>0</v>
      </c>
      <c r="U4" s="22">
        <f>0.6*$C4*K4</f>
        <v>81.839999999999989</v>
      </c>
      <c r="V4" s="22">
        <f t="shared" si="9"/>
        <v>0</v>
      </c>
      <c r="W4" s="22">
        <f t="shared" si="9"/>
        <v>119.03999999999999</v>
      </c>
      <c r="X4" s="24">
        <f>N4+S4</f>
        <v>515.84</v>
      </c>
      <c r="Y4" s="24">
        <f>O4+T4</f>
        <v>384.40000000000003</v>
      </c>
      <c r="Z4" s="24">
        <f>P4+U4</f>
        <v>714.24</v>
      </c>
      <c r="AA4" s="24">
        <f t="shared" ref="Y4:AB12" si="10">Q4+V4</f>
        <v>639.4</v>
      </c>
      <c r="AB4" s="24">
        <f t="shared" si="10"/>
        <v>765.43999999999994</v>
      </c>
      <c r="AC4" s="26">
        <f>SUM(X4:AB4)</f>
        <v>3019.32</v>
      </c>
    </row>
    <row r="5" spans="1:29" x14ac:dyDescent="0.25">
      <c r="A5" s="1" t="s">
        <v>8</v>
      </c>
      <c r="B5" s="1" t="s">
        <v>0</v>
      </c>
      <c r="C5" s="2">
        <v>8.4</v>
      </c>
      <c r="D5" s="13">
        <v>60</v>
      </c>
      <c r="E5" s="13">
        <f t="shared" ref="E5:E12" si="11">D5-10</f>
        <v>50</v>
      </c>
      <c r="F5" s="13">
        <f t="shared" ref="F5:F12" si="12">D5+10</f>
        <v>70</v>
      </c>
      <c r="G5" s="13">
        <f t="shared" ref="G5:G12" si="13">D5-5</f>
        <v>55</v>
      </c>
      <c r="H5" s="13">
        <f t="shared" ref="H5:H12" si="14">D5+15</f>
        <v>75</v>
      </c>
      <c r="I5" s="9">
        <f t="shared" ref="I5:I12" si="15">IF(D5&gt;40,D5-40,0)</f>
        <v>20</v>
      </c>
      <c r="J5" s="9">
        <f t="shared" si="6"/>
        <v>10</v>
      </c>
      <c r="K5" s="9">
        <f t="shared" si="6"/>
        <v>30</v>
      </c>
      <c r="L5" s="9">
        <f t="shared" si="6"/>
        <v>15</v>
      </c>
      <c r="M5" s="9">
        <f t="shared" si="6"/>
        <v>35</v>
      </c>
      <c r="N5" s="19">
        <f t="shared" ref="N5:N12" si="16">$C5*D5</f>
        <v>504</v>
      </c>
      <c r="O5" s="19">
        <f t="shared" si="7"/>
        <v>420</v>
      </c>
      <c r="P5" s="19">
        <f t="shared" si="7"/>
        <v>588</v>
      </c>
      <c r="Q5" s="18">
        <f t="shared" ref="Q5:R5" si="17">P5+7</f>
        <v>595</v>
      </c>
      <c r="R5" s="18">
        <f t="shared" si="17"/>
        <v>602</v>
      </c>
      <c r="S5" s="22">
        <f t="shared" ref="S5:S12" si="18">0.6*$C5*I5</f>
        <v>100.8</v>
      </c>
      <c r="T5" s="22">
        <f t="shared" si="9"/>
        <v>50.4</v>
      </c>
      <c r="U5" s="22">
        <f t="shared" si="9"/>
        <v>151.19999999999999</v>
      </c>
      <c r="V5" s="22">
        <f t="shared" si="9"/>
        <v>75.599999999999994</v>
      </c>
      <c r="W5" s="22">
        <f t="shared" si="9"/>
        <v>176.4</v>
      </c>
      <c r="X5" s="24">
        <f t="shared" ref="X5:X12" si="19">N5+S5</f>
        <v>604.79999999999995</v>
      </c>
      <c r="Y5" s="24">
        <f t="shared" si="10"/>
        <v>470.4</v>
      </c>
      <c r="Z5" s="24">
        <f t="shared" si="10"/>
        <v>739.2</v>
      </c>
      <c r="AA5" s="24">
        <f t="shared" si="10"/>
        <v>670.6</v>
      </c>
      <c r="AB5" s="24">
        <f t="shared" si="10"/>
        <v>778.4</v>
      </c>
      <c r="AC5" s="26">
        <f t="shared" ref="AC5:AC12" si="20">SUM(X5:AB5)</f>
        <v>3263.4</v>
      </c>
    </row>
    <row r="6" spans="1:29" x14ac:dyDescent="0.25">
      <c r="A6" s="1" t="s">
        <v>11</v>
      </c>
      <c r="B6" s="1" t="s">
        <v>10</v>
      </c>
      <c r="C6" s="2">
        <v>56.6</v>
      </c>
      <c r="D6" s="13">
        <v>39</v>
      </c>
      <c r="E6" s="13">
        <f t="shared" si="11"/>
        <v>29</v>
      </c>
      <c r="F6" s="13">
        <f t="shared" si="12"/>
        <v>49</v>
      </c>
      <c r="G6" s="13">
        <f t="shared" si="13"/>
        <v>34</v>
      </c>
      <c r="H6" s="13">
        <f t="shared" si="14"/>
        <v>54</v>
      </c>
      <c r="I6" s="9">
        <f t="shared" si="15"/>
        <v>0</v>
      </c>
      <c r="J6" s="9">
        <f t="shared" si="6"/>
        <v>0</v>
      </c>
      <c r="K6" s="9">
        <f t="shared" si="6"/>
        <v>9</v>
      </c>
      <c r="L6" s="9">
        <f t="shared" si="6"/>
        <v>0</v>
      </c>
      <c r="M6" s="9">
        <f t="shared" si="6"/>
        <v>14</v>
      </c>
      <c r="N6" s="19">
        <f t="shared" si="16"/>
        <v>2207.4</v>
      </c>
      <c r="O6" s="19">
        <f t="shared" si="7"/>
        <v>1641.4</v>
      </c>
      <c r="P6" s="19">
        <f t="shared" si="7"/>
        <v>2773.4</v>
      </c>
      <c r="Q6" s="18">
        <f t="shared" ref="Q6:R6" si="21">P6+7</f>
        <v>2780.4</v>
      </c>
      <c r="R6" s="18">
        <f t="shared" si="21"/>
        <v>2787.4</v>
      </c>
      <c r="S6" s="22">
        <f t="shared" si="18"/>
        <v>0</v>
      </c>
      <c r="T6" s="22">
        <f t="shared" si="9"/>
        <v>0</v>
      </c>
      <c r="U6" s="22">
        <f t="shared" si="9"/>
        <v>305.64</v>
      </c>
      <c r="V6" s="22">
        <f t="shared" si="9"/>
        <v>0</v>
      </c>
      <c r="W6" s="22">
        <f t="shared" si="9"/>
        <v>475.44</v>
      </c>
      <c r="X6" s="24">
        <f t="shared" si="19"/>
        <v>2207.4</v>
      </c>
      <c r="Y6" s="24">
        <f t="shared" si="10"/>
        <v>1641.4</v>
      </c>
      <c r="Z6" s="24">
        <f t="shared" si="10"/>
        <v>3079.04</v>
      </c>
      <c r="AA6" s="24">
        <f t="shared" si="10"/>
        <v>2780.4</v>
      </c>
      <c r="AB6" s="24">
        <f t="shared" si="10"/>
        <v>3262.84</v>
      </c>
      <c r="AC6" s="26">
        <f t="shared" si="20"/>
        <v>12971.08</v>
      </c>
    </row>
    <row r="7" spans="1:29" x14ac:dyDescent="0.25">
      <c r="A7" s="1" t="s">
        <v>13</v>
      </c>
      <c r="B7" s="1" t="s">
        <v>12</v>
      </c>
      <c r="C7" s="2">
        <v>44.6</v>
      </c>
      <c r="D7" s="13">
        <v>70</v>
      </c>
      <c r="E7" s="13">
        <f t="shared" si="11"/>
        <v>60</v>
      </c>
      <c r="F7" s="13">
        <f t="shared" si="12"/>
        <v>80</v>
      </c>
      <c r="G7" s="13">
        <f t="shared" si="13"/>
        <v>65</v>
      </c>
      <c r="H7" s="17">
        <f t="shared" si="14"/>
        <v>85</v>
      </c>
      <c r="I7" s="9">
        <f t="shared" si="15"/>
        <v>30</v>
      </c>
      <c r="J7" s="9">
        <f t="shared" si="6"/>
        <v>20</v>
      </c>
      <c r="K7" s="9">
        <f t="shared" si="6"/>
        <v>40</v>
      </c>
      <c r="L7" s="9">
        <f t="shared" si="6"/>
        <v>25</v>
      </c>
      <c r="M7" s="9">
        <f t="shared" si="6"/>
        <v>45</v>
      </c>
      <c r="N7" s="19">
        <f t="shared" si="16"/>
        <v>3122</v>
      </c>
      <c r="O7" s="19">
        <f t="shared" si="7"/>
        <v>2676</v>
      </c>
      <c r="P7" s="19">
        <f t="shared" si="7"/>
        <v>3568</v>
      </c>
      <c r="Q7" s="18">
        <f t="shared" ref="Q7:R7" si="22">P7+7</f>
        <v>3575</v>
      </c>
      <c r="R7" s="18">
        <f t="shared" si="22"/>
        <v>3582</v>
      </c>
      <c r="S7" s="22">
        <f t="shared" si="18"/>
        <v>802.80000000000007</v>
      </c>
      <c r="T7" s="22">
        <f t="shared" si="9"/>
        <v>535.20000000000005</v>
      </c>
      <c r="U7" s="22">
        <f t="shared" si="9"/>
        <v>1070.4000000000001</v>
      </c>
      <c r="V7" s="22">
        <f t="shared" si="9"/>
        <v>669</v>
      </c>
      <c r="W7" s="22">
        <f t="shared" si="9"/>
        <v>1204.2</v>
      </c>
      <c r="X7" s="24">
        <f t="shared" si="19"/>
        <v>3924.8</v>
      </c>
      <c r="Y7" s="24">
        <f t="shared" si="10"/>
        <v>3211.2</v>
      </c>
      <c r="Z7" s="24">
        <f t="shared" si="10"/>
        <v>4638.3999999999996</v>
      </c>
      <c r="AA7" s="24">
        <f t="shared" si="10"/>
        <v>4244</v>
      </c>
      <c r="AB7" s="24">
        <f t="shared" si="10"/>
        <v>4786.2</v>
      </c>
      <c r="AC7" s="26">
        <f t="shared" si="20"/>
        <v>20804.599999999999</v>
      </c>
    </row>
    <row r="8" spans="1:29" x14ac:dyDescent="0.25">
      <c r="A8" s="1" t="s">
        <v>9</v>
      </c>
      <c r="B8" s="1" t="s">
        <v>1</v>
      </c>
      <c r="C8" s="2">
        <v>32.54</v>
      </c>
      <c r="D8" s="13">
        <v>35</v>
      </c>
      <c r="E8" s="13">
        <f t="shared" si="11"/>
        <v>25</v>
      </c>
      <c r="F8" s="13">
        <f t="shared" si="12"/>
        <v>45</v>
      </c>
      <c r="G8" s="13">
        <f t="shared" si="13"/>
        <v>30</v>
      </c>
      <c r="H8" s="13">
        <f t="shared" si="14"/>
        <v>50</v>
      </c>
      <c r="I8" s="9">
        <f t="shared" si="15"/>
        <v>0</v>
      </c>
      <c r="J8" s="9">
        <f t="shared" si="6"/>
        <v>0</v>
      </c>
      <c r="K8" s="9">
        <f t="shared" si="6"/>
        <v>5</v>
      </c>
      <c r="L8" s="9">
        <f t="shared" si="6"/>
        <v>0</v>
      </c>
      <c r="M8" s="9">
        <f t="shared" si="6"/>
        <v>10</v>
      </c>
      <c r="N8" s="19">
        <f t="shared" si="16"/>
        <v>1138.8999999999999</v>
      </c>
      <c r="O8" s="19">
        <f t="shared" si="7"/>
        <v>813.5</v>
      </c>
      <c r="P8" s="19">
        <f t="shared" si="7"/>
        <v>1464.3</v>
      </c>
      <c r="Q8" s="18">
        <f t="shared" ref="Q8:R8" si="23">P8+7</f>
        <v>1471.3</v>
      </c>
      <c r="R8" s="18">
        <f t="shared" si="23"/>
        <v>1478.3</v>
      </c>
      <c r="S8" s="22">
        <f t="shared" si="18"/>
        <v>0</v>
      </c>
      <c r="T8" s="22">
        <f t="shared" si="9"/>
        <v>0</v>
      </c>
      <c r="U8" s="22">
        <f t="shared" si="9"/>
        <v>97.61999999999999</v>
      </c>
      <c r="V8" s="22">
        <f t="shared" si="9"/>
        <v>0</v>
      </c>
      <c r="W8" s="22">
        <f t="shared" si="9"/>
        <v>195.23999999999998</v>
      </c>
      <c r="X8" s="24">
        <f t="shared" si="19"/>
        <v>1138.8999999999999</v>
      </c>
      <c r="Y8" s="24">
        <f t="shared" si="10"/>
        <v>813.5</v>
      </c>
      <c r="Z8" s="24">
        <f t="shared" si="10"/>
        <v>1561.9199999999998</v>
      </c>
      <c r="AA8" s="24">
        <f t="shared" si="10"/>
        <v>1471.3</v>
      </c>
      <c r="AB8" s="24">
        <f t="shared" si="10"/>
        <v>1673.54</v>
      </c>
      <c r="AC8" s="26">
        <f t="shared" si="20"/>
        <v>6659.16</v>
      </c>
    </row>
    <row r="9" spans="1:29" x14ac:dyDescent="0.25">
      <c r="A9" s="1" t="s">
        <v>14</v>
      </c>
      <c r="B9" s="1" t="s">
        <v>11</v>
      </c>
      <c r="C9" s="2">
        <v>56.87</v>
      </c>
      <c r="D9" s="13">
        <v>65</v>
      </c>
      <c r="E9" s="13">
        <f t="shared" si="11"/>
        <v>55</v>
      </c>
      <c r="F9" s="13">
        <f t="shared" si="12"/>
        <v>75</v>
      </c>
      <c r="G9" s="13">
        <f t="shared" si="13"/>
        <v>60</v>
      </c>
      <c r="H9" s="13">
        <f t="shared" si="14"/>
        <v>80</v>
      </c>
      <c r="I9" s="9">
        <f t="shared" si="15"/>
        <v>25</v>
      </c>
      <c r="J9" s="9">
        <f t="shared" si="6"/>
        <v>15</v>
      </c>
      <c r="K9" s="9">
        <f t="shared" si="6"/>
        <v>35</v>
      </c>
      <c r="L9" s="9">
        <f t="shared" si="6"/>
        <v>20</v>
      </c>
      <c r="M9" s="9">
        <f t="shared" si="6"/>
        <v>40</v>
      </c>
      <c r="N9" s="19">
        <f t="shared" si="16"/>
        <v>3696.5499999999997</v>
      </c>
      <c r="O9" s="19">
        <f t="shared" si="7"/>
        <v>3127.85</v>
      </c>
      <c r="P9" s="19">
        <f t="shared" si="7"/>
        <v>4265.25</v>
      </c>
      <c r="Q9" s="18">
        <f t="shared" ref="Q9:R9" si="24">P9+7</f>
        <v>4272.25</v>
      </c>
      <c r="R9" s="18">
        <f t="shared" si="24"/>
        <v>4279.25</v>
      </c>
      <c r="S9" s="22">
        <f t="shared" si="18"/>
        <v>853.05</v>
      </c>
      <c r="T9" s="22">
        <f t="shared" si="9"/>
        <v>511.83</v>
      </c>
      <c r="U9" s="22">
        <f t="shared" si="9"/>
        <v>1194.27</v>
      </c>
      <c r="V9" s="22">
        <f t="shared" si="9"/>
        <v>682.44</v>
      </c>
      <c r="W9" s="22">
        <f t="shared" si="9"/>
        <v>1364.88</v>
      </c>
      <c r="X9" s="24">
        <f t="shared" si="19"/>
        <v>4549.5999999999995</v>
      </c>
      <c r="Y9" s="24">
        <f t="shared" si="10"/>
        <v>3639.68</v>
      </c>
      <c r="Z9" s="24">
        <f t="shared" si="10"/>
        <v>5459.52</v>
      </c>
      <c r="AA9" s="24">
        <f t="shared" si="10"/>
        <v>4954.6900000000005</v>
      </c>
      <c r="AB9" s="24">
        <f t="shared" si="10"/>
        <v>5644.13</v>
      </c>
      <c r="AC9" s="26">
        <f t="shared" si="20"/>
        <v>24247.62</v>
      </c>
    </row>
    <row r="10" spans="1:29" x14ac:dyDescent="0.25">
      <c r="A10" s="1" t="s">
        <v>13</v>
      </c>
      <c r="B10" s="1" t="s">
        <v>15</v>
      </c>
      <c r="C10" s="2">
        <v>21.54</v>
      </c>
      <c r="D10" s="13">
        <v>59</v>
      </c>
      <c r="E10" s="13">
        <f t="shared" si="11"/>
        <v>49</v>
      </c>
      <c r="F10" s="13">
        <f t="shared" si="12"/>
        <v>69</v>
      </c>
      <c r="G10" s="13">
        <f t="shared" si="13"/>
        <v>54</v>
      </c>
      <c r="H10" s="13">
        <f t="shared" si="14"/>
        <v>74</v>
      </c>
      <c r="I10" s="9">
        <f t="shared" si="15"/>
        <v>19</v>
      </c>
      <c r="J10" s="9">
        <f t="shared" si="6"/>
        <v>9</v>
      </c>
      <c r="K10" s="9">
        <f t="shared" si="6"/>
        <v>29</v>
      </c>
      <c r="L10" s="9">
        <f t="shared" si="6"/>
        <v>14</v>
      </c>
      <c r="M10" s="9">
        <f t="shared" si="6"/>
        <v>34</v>
      </c>
      <c r="N10" s="19">
        <f t="shared" si="16"/>
        <v>1270.8599999999999</v>
      </c>
      <c r="O10" s="19">
        <f t="shared" si="7"/>
        <v>1055.46</v>
      </c>
      <c r="P10" s="19">
        <f t="shared" si="7"/>
        <v>1486.26</v>
      </c>
      <c r="Q10" s="18">
        <f t="shared" ref="Q10:R10" si="25">P10+7</f>
        <v>1493.26</v>
      </c>
      <c r="R10" s="18">
        <f t="shared" si="25"/>
        <v>1500.26</v>
      </c>
      <c r="S10" s="22">
        <f t="shared" si="18"/>
        <v>245.55599999999998</v>
      </c>
      <c r="T10" s="22">
        <f t="shared" si="9"/>
        <v>116.316</v>
      </c>
      <c r="U10" s="22">
        <f t="shared" si="9"/>
        <v>374.79599999999999</v>
      </c>
      <c r="V10" s="22">
        <f t="shared" si="9"/>
        <v>180.93599999999998</v>
      </c>
      <c r="W10" s="22">
        <f t="shared" si="9"/>
        <v>439.416</v>
      </c>
      <c r="X10" s="24">
        <f t="shared" si="19"/>
        <v>1516.4159999999999</v>
      </c>
      <c r="Y10" s="24">
        <f t="shared" si="10"/>
        <v>1171.7760000000001</v>
      </c>
      <c r="Z10" s="24">
        <f t="shared" si="10"/>
        <v>1861.056</v>
      </c>
      <c r="AA10" s="24">
        <f t="shared" si="10"/>
        <v>1674.1959999999999</v>
      </c>
      <c r="AB10" s="24">
        <f t="shared" si="10"/>
        <v>1939.6759999999999</v>
      </c>
      <c r="AC10" s="26">
        <f t="shared" si="20"/>
        <v>8163.119999999999</v>
      </c>
    </row>
    <row r="11" spans="1:29" x14ac:dyDescent="0.25">
      <c r="A11" s="1" t="s">
        <v>24</v>
      </c>
      <c r="B11" s="1" t="s">
        <v>23</v>
      </c>
      <c r="C11" s="2">
        <v>43.6</v>
      </c>
      <c r="D11" s="13">
        <v>49</v>
      </c>
      <c r="E11" s="13">
        <f t="shared" si="11"/>
        <v>39</v>
      </c>
      <c r="F11" s="13">
        <f t="shared" si="12"/>
        <v>59</v>
      </c>
      <c r="G11" s="13">
        <f t="shared" si="13"/>
        <v>44</v>
      </c>
      <c r="H11" s="13">
        <f t="shared" si="14"/>
        <v>64</v>
      </c>
      <c r="I11" s="9">
        <f t="shared" si="15"/>
        <v>9</v>
      </c>
      <c r="J11" s="9">
        <f t="shared" si="6"/>
        <v>0</v>
      </c>
      <c r="K11" s="9">
        <f t="shared" si="6"/>
        <v>19</v>
      </c>
      <c r="L11" s="9">
        <f t="shared" si="6"/>
        <v>4</v>
      </c>
      <c r="M11" s="9">
        <f t="shared" si="6"/>
        <v>24</v>
      </c>
      <c r="N11" s="19">
        <f t="shared" si="16"/>
        <v>2136.4</v>
      </c>
      <c r="O11" s="19">
        <f t="shared" si="7"/>
        <v>1700.4</v>
      </c>
      <c r="P11" s="19">
        <f t="shared" si="7"/>
        <v>2572.4</v>
      </c>
      <c r="Q11" s="18">
        <f t="shared" ref="Q11:R11" si="26">P11+7</f>
        <v>2579.4</v>
      </c>
      <c r="R11" s="18">
        <f t="shared" si="26"/>
        <v>2586.4</v>
      </c>
      <c r="S11" s="22">
        <f t="shared" si="18"/>
        <v>235.44</v>
      </c>
      <c r="T11" s="22">
        <f t="shared" si="9"/>
        <v>0</v>
      </c>
      <c r="U11" s="22">
        <f t="shared" si="9"/>
        <v>497.04</v>
      </c>
      <c r="V11" s="22">
        <f t="shared" si="9"/>
        <v>104.64</v>
      </c>
      <c r="W11" s="22">
        <f t="shared" si="9"/>
        <v>627.84</v>
      </c>
      <c r="X11" s="24">
        <f t="shared" si="19"/>
        <v>2371.84</v>
      </c>
      <c r="Y11" s="24">
        <f t="shared" si="10"/>
        <v>1700.4</v>
      </c>
      <c r="Z11" s="24">
        <f t="shared" si="10"/>
        <v>3069.44</v>
      </c>
      <c r="AA11" s="24">
        <f t="shared" si="10"/>
        <v>2684.04</v>
      </c>
      <c r="AB11" s="24">
        <f t="shared" si="10"/>
        <v>3214.2400000000002</v>
      </c>
      <c r="AC11" s="26">
        <f t="shared" si="20"/>
        <v>13039.960000000001</v>
      </c>
    </row>
    <row r="12" spans="1:29" x14ac:dyDescent="0.25">
      <c r="A12" s="1" t="s">
        <v>22</v>
      </c>
      <c r="B12" s="1" t="s">
        <v>16</v>
      </c>
      <c r="C12" s="2">
        <v>9.4</v>
      </c>
      <c r="D12" s="13">
        <v>78</v>
      </c>
      <c r="E12" s="13">
        <f t="shared" si="11"/>
        <v>68</v>
      </c>
      <c r="F12" s="13">
        <f t="shared" si="12"/>
        <v>88</v>
      </c>
      <c r="G12" s="13">
        <f t="shared" si="13"/>
        <v>73</v>
      </c>
      <c r="H12" s="13">
        <f t="shared" si="14"/>
        <v>93</v>
      </c>
      <c r="I12" s="9">
        <f t="shared" si="15"/>
        <v>38</v>
      </c>
      <c r="J12" s="9">
        <f t="shared" si="6"/>
        <v>28</v>
      </c>
      <c r="K12" s="9">
        <f t="shared" si="6"/>
        <v>48</v>
      </c>
      <c r="L12" s="9">
        <f t="shared" si="6"/>
        <v>33</v>
      </c>
      <c r="M12" s="9">
        <f t="shared" si="6"/>
        <v>53</v>
      </c>
      <c r="N12" s="19">
        <f t="shared" si="16"/>
        <v>733.2</v>
      </c>
      <c r="O12" s="19">
        <f t="shared" si="7"/>
        <v>639.20000000000005</v>
      </c>
      <c r="P12" s="19">
        <f t="shared" si="7"/>
        <v>827.2</v>
      </c>
      <c r="Q12" s="18">
        <f t="shared" ref="Q12:R12" si="27">P12+7</f>
        <v>834.2</v>
      </c>
      <c r="R12" s="18">
        <f t="shared" si="27"/>
        <v>841.2</v>
      </c>
      <c r="S12" s="22">
        <f t="shared" si="18"/>
        <v>214.32</v>
      </c>
      <c r="T12" s="22">
        <f t="shared" si="9"/>
        <v>157.91999999999999</v>
      </c>
      <c r="U12" s="22">
        <f t="shared" si="9"/>
        <v>270.71999999999997</v>
      </c>
      <c r="V12" s="22">
        <f t="shared" si="9"/>
        <v>186.11999999999998</v>
      </c>
      <c r="W12" s="22">
        <f t="shared" si="9"/>
        <v>298.91999999999996</v>
      </c>
      <c r="X12" s="24">
        <f t="shared" si="19"/>
        <v>947.52</v>
      </c>
      <c r="Y12" s="24">
        <f t="shared" si="10"/>
        <v>797.12</v>
      </c>
      <c r="Z12" s="24">
        <f t="shared" si="10"/>
        <v>1097.92</v>
      </c>
      <c r="AA12" s="24">
        <f t="shared" si="10"/>
        <v>1020.32</v>
      </c>
      <c r="AB12" s="24">
        <f t="shared" si="10"/>
        <v>1140.1199999999999</v>
      </c>
      <c r="AC12" s="26">
        <f t="shared" si="20"/>
        <v>5003</v>
      </c>
    </row>
    <row r="13" spans="1:29" x14ac:dyDescent="0.25">
      <c r="Q13" s="4"/>
      <c r="R13" s="4"/>
      <c r="T13" s="3"/>
    </row>
    <row r="14" spans="1:29" x14ac:dyDescent="0.25">
      <c r="A14" s="20" t="s">
        <v>19</v>
      </c>
      <c r="C14" s="2">
        <f>MAX(C4:C12)</f>
        <v>56.87</v>
      </c>
      <c r="D14" s="2">
        <f t="shared" ref="D14:H14" si="28">MAX(D4:D12)</f>
        <v>78</v>
      </c>
      <c r="E14" s="2">
        <f t="shared" si="28"/>
        <v>68</v>
      </c>
      <c r="F14" s="2">
        <f t="shared" si="28"/>
        <v>88</v>
      </c>
      <c r="G14" s="2">
        <f t="shared" si="28"/>
        <v>73</v>
      </c>
      <c r="H14" s="2">
        <f t="shared" si="28"/>
        <v>93</v>
      </c>
      <c r="I14" s="5"/>
      <c r="J14" s="5"/>
      <c r="K14" s="5"/>
      <c r="L14" s="5"/>
      <c r="M14" s="2"/>
      <c r="N14" s="2">
        <f>MAX(N4:N12)</f>
        <v>3696.5499999999997</v>
      </c>
      <c r="O14" s="2">
        <f t="shared" ref="O14:AC14" si="29">MAX(O4:O12)</f>
        <v>3127.85</v>
      </c>
      <c r="P14" s="2">
        <f t="shared" si="29"/>
        <v>4265.25</v>
      </c>
      <c r="Q14" s="2">
        <f t="shared" si="29"/>
        <v>4272.25</v>
      </c>
      <c r="R14" s="2">
        <f t="shared" si="29"/>
        <v>4279.25</v>
      </c>
      <c r="S14" s="2">
        <f t="shared" si="29"/>
        <v>853.05</v>
      </c>
      <c r="T14" s="2">
        <f t="shared" si="29"/>
        <v>535.20000000000005</v>
      </c>
      <c r="U14" s="2">
        <f t="shared" si="29"/>
        <v>1194.27</v>
      </c>
      <c r="V14" s="2">
        <f t="shared" si="29"/>
        <v>682.44</v>
      </c>
      <c r="W14" s="2">
        <f t="shared" si="29"/>
        <v>1364.88</v>
      </c>
      <c r="X14" s="2">
        <f t="shared" si="29"/>
        <v>4549.5999999999995</v>
      </c>
      <c r="Y14" s="2">
        <f t="shared" si="29"/>
        <v>3639.68</v>
      </c>
      <c r="Z14" s="2">
        <f t="shared" si="29"/>
        <v>5459.52</v>
      </c>
      <c r="AA14" s="2">
        <f t="shared" si="29"/>
        <v>4954.6900000000005</v>
      </c>
      <c r="AB14" s="2">
        <f t="shared" si="29"/>
        <v>5644.13</v>
      </c>
      <c r="AC14" s="2">
        <f t="shared" si="29"/>
        <v>24247.62</v>
      </c>
    </row>
    <row r="15" spans="1:29" x14ac:dyDescent="0.25">
      <c r="A15" s="16" t="s">
        <v>17</v>
      </c>
      <c r="C15" s="2">
        <f>AVERAGE(C4:C12)</f>
        <v>31.772222222222222</v>
      </c>
      <c r="D15" s="2">
        <f t="shared" ref="D15:G15" si="30">AVERAGE(D4:D12)</f>
        <v>55.111111111111114</v>
      </c>
      <c r="E15" s="2">
        <f t="shared" si="30"/>
        <v>45.111111111111114</v>
      </c>
      <c r="F15" s="2">
        <f t="shared" si="30"/>
        <v>65.111111111111114</v>
      </c>
      <c r="G15" s="2">
        <f t="shared" si="30"/>
        <v>50.111111111111114</v>
      </c>
      <c r="H15" s="2">
        <f>AVERAGE(H4:H12)</f>
        <v>70.111111111111114</v>
      </c>
      <c r="I15" s="5"/>
      <c r="J15" s="5"/>
      <c r="K15" s="5"/>
      <c r="L15" s="5"/>
      <c r="M15" s="2"/>
      <c r="N15" s="2">
        <f>AVERAGE(N4:N12)</f>
        <v>1701.9677777777779</v>
      </c>
      <c r="O15" s="2">
        <f t="shared" ref="O15:AC15" si="31">AVERAGE(O4:O12)</f>
        <v>1384.2455555555557</v>
      </c>
      <c r="P15" s="2">
        <f t="shared" si="31"/>
        <v>2019.6900000000003</v>
      </c>
      <c r="Q15" s="2">
        <f t="shared" si="31"/>
        <v>2026.6900000000003</v>
      </c>
      <c r="R15" s="2">
        <f t="shared" si="31"/>
        <v>2033.6900000000003</v>
      </c>
      <c r="S15" s="2">
        <f t="shared" si="31"/>
        <v>273.2673333333334</v>
      </c>
      <c r="T15" s="2">
        <f t="shared" si="31"/>
        <v>152.40733333333336</v>
      </c>
      <c r="U15" s="2">
        <f t="shared" si="31"/>
        <v>449.2806666666666</v>
      </c>
      <c r="V15" s="2">
        <f t="shared" si="31"/>
        <v>210.97066666666666</v>
      </c>
      <c r="W15" s="2">
        <f t="shared" si="31"/>
        <v>544.59733333333338</v>
      </c>
      <c r="X15" s="2">
        <f t="shared" si="31"/>
        <v>1975.2351111111109</v>
      </c>
      <c r="Y15" s="2">
        <f t="shared" si="31"/>
        <v>1536.6528888888888</v>
      </c>
      <c r="Z15" s="2">
        <f t="shared" si="31"/>
        <v>2468.9706666666661</v>
      </c>
      <c r="AA15" s="2">
        <f t="shared" si="31"/>
        <v>2237.6606666666667</v>
      </c>
      <c r="AB15" s="2">
        <f t="shared" si="31"/>
        <v>2578.2873333333337</v>
      </c>
      <c r="AC15" s="2">
        <f t="shared" si="31"/>
        <v>10796.806666666665</v>
      </c>
    </row>
    <row r="16" spans="1:29" x14ac:dyDescent="0.25">
      <c r="A16" s="10" t="s">
        <v>20</v>
      </c>
      <c r="C16" s="2">
        <f>MIN(C4:C12)</f>
        <v>8.4</v>
      </c>
      <c r="D16" s="2">
        <f t="shared" ref="D16:H16" si="32">MIN(D4:D12)</f>
        <v>35</v>
      </c>
      <c r="E16" s="2">
        <f t="shared" si="32"/>
        <v>25</v>
      </c>
      <c r="F16" s="2">
        <f t="shared" si="32"/>
        <v>45</v>
      </c>
      <c r="G16" s="2">
        <f t="shared" si="32"/>
        <v>30</v>
      </c>
      <c r="H16" s="2">
        <f t="shared" si="32"/>
        <v>50</v>
      </c>
      <c r="I16" s="5"/>
      <c r="J16" s="5"/>
      <c r="K16" s="5"/>
      <c r="L16" s="5"/>
      <c r="M16" s="2"/>
      <c r="N16" s="2">
        <f>MIN(N4:N12)</f>
        <v>504</v>
      </c>
      <c r="O16" s="2">
        <f t="shared" ref="O16:AC16" si="33">MIN(O4:O12)</f>
        <v>384.40000000000003</v>
      </c>
      <c r="P16" s="2">
        <f t="shared" si="33"/>
        <v>588</v>
      </c>
      <c r="Q16" s="2">
        <f t="shared" si="33"/>
        <v>595</v>
      </c>
      <c r="R16" s="2">
        <f t="shared" si="33"/>
        <v>602</v>
      </c>
      <c r="S16" s="2">
        <f t="shared" si="33"/>
        <v>0</v>
      </c>
      <c r="T16" s="2">
        <f t="shared" si="33"/>
        <v>0</v>
      </c>
      <c r="U16" s="2">
        <f t="shared" si="33"/>
        <v>81.839999999999989</v>
      </c>
      <c r="V16" s="2">
        <f t="shared" si="33"/>
        <v>0</v>
      </c>
      <c r="W16" s="2">
        <f t="shared" si="33"/>
        <v>119.03999999999999</v>
      </c>
      <c r="X16" s="2">
        <f t="shared" si="33"/>
        <v>515.84</v>
      </c>
      <c r="Y16" s="2">
        <f t="shared" si="33"/>
        <v>384.40000000000003</v>
      </c>
      <c r="Z16" s="2">
        <f t="shared" si="33"/>
        <v>714.24</v>
      </c>
      <c r="AA16" s="2">
        <f t="shared" si="33"/>
        <v>639.4</v>
      </c>
      <c r="AB16" s="2">
        <f t="shared" si="33"/>
        <v>765.43999999999994</v>
      </c>
      <c r="AC16" s="2">
        <f t="shared" si="33"/>
        <v>3019.32</v>
      </c>
    </row>
    <row r="17" spans="1:29" x14ac:dyDescent="0.25">
      <c r="A17" s="9" t="s">
        <v>18</v>
      </c>
      <c r="C17" s="6">
        <f>SUM(C4:C12)</f>
        <v>285.95</v>
      </c>
      <c r="D17" s="6">
        <f t="shared" ref="D17:H17" si="34">SUM(D4:D12)</f>
        <v>496</v>
      </c>
      <c r="E17" s="6">
        <f t="shared" si="34"/>
        <v>406</v>
      </c>
      <c r="F17" s="6">
        <f t="shared" si="34"/>
        <v>586</v>
      </c>
      <c r="G17" s="6">
        <f t="shared" si="34"/>
        <v>451</v>
      </c>
      <c r="H17" s="6">
        <f t="shared" si="34"/>
        <v>631</v>
      </c>
      <c r="I17" s="7"/>
      <c r="J17" s="7"/>
      <c r="K17" s="7"/>
      <c r="L17" s="7"/>
      <c r="M17" s="6"/>
      <c r="N17" s="6">
        <f>SUM(N4:N12)</f>
        <v>15317.710000000001</v>
      </c>
      <c r="O17" s="6">
        <f t="shared" ref="O17:AC17" si="35">SUM(O4:O12)</f>
        <v>12458.210000000001</v>
      </c>
      <c r="P17" s="6">
        <f t="shared" si="35"/>
        <v>18177.210000000003</v>
      </c>
      <c r="Q17" s="6">
        <f t="shared" si="35"/>
        <v>18240.210000000003</v>
      </c>
      <c r="R17" s="6">
        <f t="shared" si="35"/>
        <v>18303.210000000003</v>
      </c>
      <c r="S17" s="6">
        <f t="shared" si="35"/>
        <v>2459.4060000000004</v>
      </c>
      <c r="T17" s="6">
        <f t="shared" si="35"/>
        <v>1371.6660000000002</v>
      </c>
      <c r="U17" s="6">
        <f t="shared" si="35"/>
        <v>4043.5259999999994</v>
      </c>
      <c r="V17" s="6">
        <f t="shared" si="35"/>
        <v>1898.7359999999999</v>
      </c>
      <c r="W17" s="6">
        <f t="shared" si="35"/>
        <v>4901.3760000000002</v>
      </c>
      <c r="X17" s="6">
        <f t="shared" si="35"/>
        <v>17777.115999999998</v>
      </c>
      <c r="Y17" s="6">
        <f t="shared" si="35"/>
        <v>13829.876</v>
      </c>
      <c r="Z17" s="6">
        <f t="shared" si="35"/>
        <v>22220.735999999997</v>
      </c>
      <c r="AA17" s="6">
        <f t="shared" si="35"/>
        <v>20138.946</v>
      </c>
      <c r="AB17" s="6">
        <f t="shared" si="35"/>
        <v>23204.586000000003</v>
      </c>
      <c r="AC17" s="6">
        <f t="shared" si="35"/>
        <v>97171.26</v>
      </c>
    </row>
    <row r="18" spans="1:29" x14ac:dyDescent="0.25">
      <c r="Q18" s="3"/>
      <c r="R18" s="3"/>
    </row>
    <row r="19" spans="1:29" x14ac:dyDescent="0.25">
      <c r="G19" s="31">
        <v>10</v>
      </c>
      <c r="Q19" s="3"/>
      <c r="R19" s="3"/>
    </row>
    <row r="20" spans="1:29" x14ac:dyDescent="0.25">
      <c r="A20" s="8"/>
      <c r="Q20" s="3"/>
      <c r="R20" s="3"/>
    </row>
    <row r="21" spans="1:29" x14ac:dyDescent="0.25">
      <c r="C21" s="32">
        <v>0.1</v>
      </c>
      <c r="D21" s="33">
        <v>2</v>
      </c>
      <c r="E21" s="34">
        <f>D21*C$21</f>
        <v>0.2</v>
      </c>
      <c r="Q21" s="3"/>
      <c r="R21" s="3"/>
    </row>
    <row r="22" spans="1:29" x14ac:dyDescent="0.25">
      <c r="Q22" s="3"/>
      <c r="R22" s="3"/>
    </row>
  </sheetData>
  <mergeCells count="5">
    <mergeCell ref="S2:W2"/>
    <mergeCell ref="X2:AB2"/>
    <mergeCell ref="N2:R2"/>
    <mergeCell ref="I2:M2"/>
    <mergeCell ref="D2:H2"/>
  </mergeCells>
  <pageMargins left="0.7" right="0.7" top="0.75" bottom="0.75" header="0.3" footer="0.3"/>
  <pageSetup scale="3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2023-08-08T05:48:01Z</dcterms:modified>
</cp:coreProperties>
</file>