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ugenehwang/Documents/GitHub/FedRAMP_800-53_Controls/Gephi/"/>
    </mc:Choice>
  </mc:AlternateContent>
  <xr:revisionPtr revIDLastSave="0" documentId="13_ncr:1_{2BAD0EE4-DDF1-0443-A8F3-BED797861DC3}" xr6:coauthVersionLast="34" xr6:coauthVersionMax="34" xr10:uidLastSave="{00000000-0000-0000-0000-000000000000}"/>
  <bookViews>
    <workbookView xWindow="0" yWindow="460" windowWidth="27620" windowHeight="17540" xr2:uid="{303BBAE9-04C2-7E46-8561-18A43FF2991E}"/>
  </bookViews>
  <sheets>
    <sheet name="Sheet1" sheetId="1" r:id="rId1"/>
    <sheet name="Sheet2" sheetId="2" r:id="rId2"/>
  </sheets>
  <definedNames>
    <definedName name="_xlnm._FilterDatabase" localSheetId="0" hidden="1">Sheet1!$F$22:$I$40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55" i="1"/>
  <c r="G47" i="1"/>
  <c r="G57" i="1"/>
  <c r="G44" i="1"/>
  <c r="G43" i="1"/>
  <c r="G50" i="1"/>
  <c r="G46" i="1"/>
  <c r="G54" i="1"/>
  <c r="G58" i="1"/>
  <c r="G51" i="1"/>
  <c r="G59" i="1"/>
  <c r="G48" i="1"/>
  <c r="G56" i="1"/>
  <c r="G49" i="1"/>
  <c r="G52" i="1"/>
  <c r="G53" i="1"/>
  <c r="G60" i="1"/>
  <c r="G23" i="1" l="1"/>
  <c r="G29" i="1"/>
  <c r="G28" i="1"/>
  <c r="G35" i="1"/>
  <c r="G27" i="1"/>
  <c r="G33" i="1"/>
  <c r="G40" i="1"/>
  <c r="G34" i="1"/>
  <c r="G39" i="1"/>
  <c r="G26" i="1"/>
  <c r="G31" i="1"/>
  <c r="G25" i="1"/>
  <c r="G30" i="1"/>
  <c r="G37" i="1"/>
  <c r="G24" i="1"/>
  <c r="G32" i="1"/>
  <c r="G36" i="1"/>
  <c r="G38" i="1"/>
  <c r="G12" i="1"/>
  <c r="G6" i="1"/>
  <c r="G4" i="1"/>
  <c r="G2" i="1"/>
  <c r="G13" i="1"/>
  <c r="G8" i="1"/>
  <c r="G10" i="1"/>
  <c r="G3" i="1"/>
  <c r="G7" i="1"/>
  <c r="G18" i="1"/>
  <c r="G14" i="1"/>
  <c r="G15" i="1"/>
  <c r="G11" i="1"/>
  <c r="G16" i="1"/>
  <c r="G17" i="1"/>
  <c r="G9" i="1"/>
  <c r="G1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G5" i="1"/>
  <c r="H2" i="1" l="1"/>
  <c r="H50" i="1"/>
  <c r="J50" i="1" s="1"/>
  <c r="K50" i="1" s="1"/>
  <c r="H43" i="1"/>
  <c r="J43" i="1" s="1"/>
  <c r="K43" i="1" s="1"/>
  <c r="H48" i="1"/>
  <c r="J48" i="1" s="1"/>
  <c r="K48" i="1" s="1"/>
  <c r="H45" i="1"/>
  <c r="J45" i="1" s="1"/>
  <c r="K45" i="1" s="1"/>
  <c r="H44" i="1"/>
  <c r="J44" i="1" s="1"/>
  <c r="K44" i="1" s="1"/>
  <c r="H58" i="1"/>
  <c r="J58" i="1" s="1"/>
  <c r="K58" i="1" s="1"/>
  <c r="H54" i="1"/>
  <c r="J54" i="1" s="1"/>
  <c r="K54" i="1" s="1"/>
  <c r="H47" i="1"/>
  <c r="J47" i="1" s="1"/>
  <c r="K47" i="1" s="1"/>
  <c r="H53" i="1"/>
  <c r="J53" i="1" s="1"/>
  <c r="K53" i="1" s="1"/>
  <c r="H5" i="1"/>
  <c r="H15" i="1"/>
  <c r="H60" i="1"/>
  <c r="J60" i="1" s="1"/>
  <c r="K60" i="1" s="1"/>
  <c r="H49" i="1"/>
  <c r="J49" i="1" s="1"/>
  <c r="K49" i="1" s="1"/>
  <c r="H52" i="1"/>
  <c r="J52" i="1" s="1"/>
  <c r="K52" i="1" s="1"/>
  <c r="H57" i="1"/>
  <c r="J57" i="1" s="1"/>
  <c r="K57" i="1" s="1"/>
  <c r="H56" i="1"/>
  <c r="J56" i="1" s="1"/>
  <c r="K56" i="1" s="1"/>
  <c r="H51" i="1"/>
  <c r="J51" i="1" s="1"/>
  <c r="K51" i="1" s="1"/>
  <c r="H59" i="1"/>
  <c r="J59" i="1" s="1"/>
  <c r="K59" i="1" s="1"/>
  <c r="H55" i="1"/>
  <c r="J55" i="1" s="1"/>
  <c r="K55" i="1" s="1"/>
  <c r="H14" i="1"/>
  <c r="H10" i="1"/>
  <c r="H4" i="1"/>
  <c r="H38" i="1"/>
  <c r="H29" i="1"/>
  <c r="H46" i="1"/>
  <c r="J46" i="1" s="1"/>
  <c r="K46" i="1" s="1"/>
  <c r="H17" i="1"/>
  <c r="H12" i="1"/>
  <c r="H16" i="1"/>
  <c r="H18" i="1"/>
  <c r="H8" i="1"/>
  <c r="H6" i="1"/>
  <c r="H31" i="1"/>
  <c r="H7" i="1"/>
  <c r="H24" i="1"/>
  <c r="H40" i="1"/>
  <c r="H9" i="1"/>
  <c r="H3" i="1"/>
  <c r="H37" i="1"/>
  <c r="H26" i="1"/>
  <c r="H33" i="1"/>
  <c r="H36" i="1"/>
  <c r="H30" i="1"/>
  <c r="H39" i="1"/>
  <c r="H27" i="1"/>
  <c r="H23" i="1"/>
  <c r="H19" i="1"/>
  <c r="H11" i="1"/>
  <c r="H13" i="1"/>
  <c r="H28" i="1"/>
  <c r="H32" i="1"/>
  <c r="H25" i="1"/>
  <c r="H34" i="1"/>
  <c r="H35" i="1"/>
  <c r="J8" i="2" l="1"/>
  <c r="B19" i="2"/>
  <c r="R19" i="2"/>
  <c r="M8" i="2"/>
  <c r="I24" i="2"/>
  <c r="M33" i="2"/>
  <c r="T19" i="2"/>
  <c r="O24" i="2"/>
  <c r="I33" i="2"/>
  <c r="G24" i="2"/>
  <c r="E24" i="2"/>
  <c r="D3" i="2"/>
  <c r="J24" i="2"/>
  <c r="D19" i="2"/>
  <c r="K3" i="2"/>
  <c r="O8" i="2"/>
  <c r="T29" i="2"/>
  <c r="P19" i="2"/>
  <c r="H3" i="2"/>
  <c r="E33" i="2"/>
  <c r="N19" i="2"/>
  <c r="N8" i="2"/>
  <c r="F33" i="2"/>
  <c r="B8" i="2"/>
  <c r="C8" i="2"/>
  <c r="I3" i="2"/>
  <c r="F8" i="2"/>
  <c r="F19" i="2"/>
  <c r="C3" i="2"/>
  <c r="M3" i="2"/>
  <c r="H8" i="2"/>
  <c r="K24" i="2"/>
  <c r="O33" i="2"/>
  <c r="F24" i="2"/>
  <c r="F3" i="2"/>
  <c r="B33" i="2"/>
  <c r="C24" i="2"/>
  <c r="R24" i="2"/>
  <c r="E8" i="2"/>
  <c r="B3" i="2"/>
  <c r="B24" i="2"/>
  <c r="L33" i="2"/>
  <c r="N33" i="2"/>
  <c r="E19" i="2"/>
  <c r="C19" i="2"/>
  <c r="K8" i="2"/>
  <c r="K19" i="2"/>
  <c r="D33" i="2"/>
  <c r="S8" i="2"/>
  <c r="J19" i="2"/>
  <c r="R33" i="2"/>
  <c r="K33" i="2"/>
  <c r="Q3" i="2"/>
  <c r="R8" i="2"/>
  <c r="S3" i="2"/>
  <c r="D8" i="2"/>
  <c r="Q8" i="2"/>
  <c r="J3" i="2"/>
  <c r="I19" i="2"/>
  <c r="I8" i="2"/>
  <c r="M24" i="2"/>
  <c r="H33" i="2"/>
  <c r="P8" i="2"/>
  <c r="D24" i="2"/>
  <c r="G8" i="2"/>
  <c r="P33" i="2"/>
  <c r="Q24" i="2"/>
  <c r="L3" i="2"/>
  <c r="C33" i="2"/>
  <c r="P24" i="2"/>
  <c r="Q19" i="2"/>
  <c r="N24" i="2"/>
  <c r="E3" i="2"/>
  <c r="O19" i="2"/>
  <c r="G19" i="2"/>
  <c r="R3" i="2"/>
  <c r="H24" i="2"/>
  <c r="M19" i="2"/>
  <c r="L8" i="2"/>
  <c r="G33" i="2"/>
  <c r="G3" i="2"/>
  <c r="L19" i="2"/>
  <c r="L24" i="2"/>
  <c r="P3" i="2"/>
  <c r="Q33" i="2"/>
  <c r="J33" i="2"/>
  <c r="T24" i="2"/>
  <c r="H19" i="2"/>
  <c r="O3" i="2"/>
  <c r="E13" i="2"/>
  <c r="E14" i="2"/>
  <c r="I13" i="2"/>
  <c r="I14" i="2"/>
  <c r="K13" i="2"/>
  <c r="K14" i="2"/>
  <c r="E29" i="2"/>
  <c r="E30" i="2"/>
  <c r="J13" i="2"/>
  <c r="J14" i="2"/>
  <c r="D13" i="2"/>
  <c r="D14" i="2"/>
  <c r="I29" i="2"/>
  <c r="I30" i="2"/>
  <c r="D29" i="2"/>
  <c r="D30" i="2"/>
  <c r="N29" i="2"/>
  <c r="N30" i="2"/>
  <c r="R29" i="2"/>
  <c r="R30" i="2"/>
  <c r="G29" i="2"/>
  <c r="G30" i="2"/>
  <c r="C29" i="2"/>
  <c r="C30" i="2"/>
  <c r="F29" i="2"/>
  <c r="F30" i="2"/>
  <c r="B29" i="2"/>
  <c r="B30" i="2"/>
  <c r="C13" i="2"/>
  <c r="C14" i="2"/>
  <c r="O29" i="2"/>
  <c r="O30" i="2"/>
  <c r="J29" i="2"/>
  <c r="J30" i="2"/>
  <c r="L29" i="2"/>
  <c r="L30" i="2"/>
  <c r="H29" i="2"/>
  <c r="H30" i="2"/>
  <c r="B13" i="2"/>
  <c r="B14" i="2"/>
  <c r="O13" i="2"/>
  <c r="O14" i="2"/>
  <c r="S13" i="2"/>
  <c r="S14" i="2"/>
  <c r="H13" i="2"/>
  <c r="H14" i="2"/>
  <c r="N13" i="2"/>
  <c r="N14" i="2"/>
  <c r="M29" i="2"/>
  <c r="M30" i="2"/>
  <c r="Q13" i="2"/>
  <c r="Q14" i="2"/>
  <c r="P13" i="2"/>
  <c r="P14" i="2"/>
  <c r="K29" i="2"/>
  <c r="K30" i="2"/>
  <c r="F13" i="2"/>
  <c r="F14" i="2"/>
  <c r="L13" i="2"/>
  <c r="L14" i="2"/>
  <c r="P29" i="2"/>
  <c r="P30" i="2"/>
  <c r="G13" i="2"/>
  <c r="G14" i="2"/>
  <c r="Q29" i="2"/>
  <c r="Q30" i="2"/>
  <c r="R13" i="2"/>
  <c r="R14" i="2"/>
  <c r="N3" i="2"/>
  <c r="M13" i="2"/>
  <c r="M14" i="2"/>
</calcChain>
</file>

<file path=xl/sharedStrings.xml><?xml version="1.0" encoding="utf-8"?>
<sst xmlns="http://schemas.openxmlformats.org/spreadsheetml/2006/main" count="122" uniqueCount="63">
  <si>
    <t>Access Control</t>
  </si>
  <si>
    <t>Awareness and Training</t>
  </si>
  <si>
    <t>Audit and Accountability</t>
  </si>
  <si>
    <t>Security Assessment and Authorization</t>
  </si>
  <si>
    <t>Configuration Management</t>
  </si>
  <si>
    <t xml:space="preserve">Contingency Planning </t>
  </si>
  <si>
    <t>Identification and Authentication</t>
  </si>
  <si>
    <t>Incident Response</t>
  </si>
  <si>
    <t>Maintenance</t>
  </si>
  <si>
    <t>Media Protection</t>
  </si>
  <si>
    <t>Physical and Environmental Protection</t>
  </si>
  <si>
    <t>Planning</t>
  </si>
  <si>
    <t>Personnel Security</t>
  </si>
  <si>
    <t xml:space="preserve">Risk Assessment </t>
  </si>
  <si>
    <t>System and Services Acquisition</t>
  </si>
  <si>
    <t>System and Communications Protection</t>
  </si>
  <si>
    <t>System and Information Integrity</t>
  </si>
  <si>
    <t xml:space="preserve">Program Management </t>
  </si>
  <si>
    <t>avg degree</t>
  </si>
  <si>
    <t>type</t>
  </si>
  <si>
    <t>AC</t>
  </si>
  <si>
    <t xml:space="preserve"> Access Control</t>
  </si>
  <si>
    <t>AU</t>
  </si>
  <si>
    <t xml:space="preserve"> Audit and Accountability</t>
  </si>
  <si>
    <t>AT</t>
  </si>
  <si>
    <t xml:space="preserve"> Awareness and Training</t>
  </si>
  <si>
    <t>CM</t>
  </si>
  <si>
    <t xml:space="preserve"> Configuration Management</t>
  </si>
  <si>
    <t>CP</t>
  </si>
  <si>
    <t xml:space="preserve"> Contingency Planning</t>
  </si>
  <si>
    <t>IA</t>
  </si>
  <si>
    <t xml:space="preserve"> Identification and Authentication</t>
  </si>
  <si>
    <t>IR</t>
  </si>
  <si>
    <t xml:space="preserve"> Incident Response</t>
  </si>
  <si>
    <t>MA</t>
  </si>
  <si>
    <t xml:space="preserve"> Maintenance</t>
  </si>
  <si>
    <t>MP</t>
  </si>
  <si>
    <t xml:space="preserve"> Media Protection</t>
  </si>
  <si>
    <t>PS</t>
  </si>
  <si>
    <t xml:space="preserve"> Personnel Security</t>
  </si>
  <si>
    <t>PE</t>
  </si>
  <si>
    <t xml:space="preserve"> Physical and Environmental Protection</t>
  </si>
  <si>
    <t>PL</t>
  </si>
  <si>
    <t xml:space="preserve"> Planning</t>
  </si>
  <si>
    <t>PM</t>
  </si>
  <si>
    <t xml:space="preserve"> Program Management</t>
  </si>
  <si>
    <t>RA</t>
  </si>
  <si>
    <t xml:space="preserve"> Risk Assessment</t>
  </si>
  <si>
    <t>CA</t>
  </si>
  <si>
    <t xml:space="preserve"> Security Assessment and Authorization</t>
  </si>
  <si>
    <t>SC</t>
  </si>
  <si>
    <t xml:space="preserve"> System and Communications Protection</t>
  </si>
  <si>
    <t>SI</t>
  </si>
  <si>
    <t xml:space="preserve"> System and Information Integrity</t>
  </si>
  <si>
    <t>SA</t>
  </si>
  <si>
    <t xml:space="preserve"> System and Services Acquisition</t>
  </si>
  <si>
    <t>avg transitivity</t>
  </si>
  <si>
    <t>triad count</t>
  </si>
  <si>
    <t>Degree</t>
  </si>
  <si>
    <t>Transitivity</t>
  </si>
  <si>
    <t>Triad/Node</t>
  </si>
  <si>
    <t>Node count</t>
  </si>
  <si>
    <t>Triad count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</si>
</sst>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Font="1" applyAlignment="1"/>
    <xf numFmtId="2" fontId="1" fillId="0" borderId="0" xfId="0" applyNumberFormat="1" applyFont="1"/>
    <xf numFmtId="2" fontId="1" fillId="0" borderId="1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2" fontId="1" fillId="0" borderId="0" xfId="0" applyNumberFormat="1" applyFont="1" applyBorder="1"/>
    <xf numFmtId="1" fontId="1" fillId="0" borderId="1" xfId="0" applyNumberFormat="1" applyFont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4D05-8402-AC46-A039-8B6EF61B8E66}">
  <dimension ref="F1:O60"/>
  <sheetViews>
    <sheetView tabSelected="1" topLeftCell="E1" workbookViewId="0">
      <selection activeCell="N16" sqref="M16:N16"/>
    </sheetView>
  </sheetViews>
  <sheetFormatPr baseColWidth="10" defaultRowHeight="16"/>
  <cols>
    <col min="6" max="6" width="34.1640625" bestFit="1" customWidth="1"/>
    <col min="7" max="7" width="34.1640625" customWidth="1"/>
    <col min="8" max="8" width="5.1640625" bestFit="1" customWidth="1"/>
    <col min="10" max="10" width="11.6640625" bestFit="1" customWidth="1"/>
    <col min="11" max="11" width="11" bestFit="1" customWidth="1"/>
    <col min="13" max="13" width="34.83203125" bestFit="1" customWidth="1"/>
    <col min="14" max="14" width="34.83203125" customWidth="1"/>
  </cols>
  <sheetData>
    <row r="1" spans="6:15">
      <c r="F1" t="s">
        <v>19</v>
      </c>
      <c r="H1" t="s">
        <v>19</v>
      </c>
      <c r="I1" t="s">
        <v>18</v>
      </c>
    </row>
    <row r="2" spans="6:15">
      <c r="F2" s="1" t="s">
        <v>4</v>
      </c>
      <c r="G2" s="1" t="str">
        <f>TRIM(F2)</f>
        <v>Configuration Management</v>
      </c>
      <c r="H2" s="1" t="str">
        <f>VLOOKUP(G2,$N$2:$O$19,2,FALSE)</f>
        <v>CM</v>
      </c>
      <c r="I2" s="4">
        <v>15.090909</v>
      </c>
      <c r="M2" s="1" t="s">
        <v>21</v>
      </c>
      <c r="N2" s="1" t="str">
        <f>TRIM(M2)</f>
        <v>Access Control</v>
      </c>
      <c r="O2" s="2" t="s">
        <v>20</v>
      </c>
    </row>
    <row r="3" spans="6:15">
      <c r="F3" s="1" t="s">
        <v>8</v>
      </c>
      <c r="G3" s="1" t="str">
        <f>TRIM(F3)</f>
        <v>Maintenance</v>
      </c>
      <c r="H3" s="1" t="str">
        <f>VLOOKUP(G3,$N$2:$O$19,2,FALSE)</f>
        <v>MA</v>
      </c>
      <c r="I3" s="4">
        <v>10</v>
      </c>
      <c r="M3" s="1" t="s">
        <v>23</v>
      </c>
      <c r="N3" s="1" t="str">
        <f t="shared" ref="N3:N19" si="0">TRIM(M3)</f>
        <v>Audit and Accountability</v>
      </c>
      <c r="O3" s="2" t="s">
        <v>22</v>
      </c>
    </row>
    <row r="4" spans="6:15">
      <c r="F4" s="1" t="s">
        <v>3</v>
      </c>
      <c r="G4" s="1" t="str">
        <f>TRIM(F4)</f>
        <v>Security Assessment and Authorization</v>
      </c>
      <c r="H4" s="1" t="str">
        <f>VLOOKUP(G4,$N$2:$O$19,2,FALSE)</f>
        <v>CA</v>
      </c>
      <c r="I4" s="4">
        <v>9.4444440000000007</v>
      </c>
      <c r="M4" s="1" t="s">
        <v>25</v>
      </c>
      <c r="N4" s="1" t="str">
        <f t="shared" si="0"/>
        <v>Awareness and Training</v>
      </c>
      <c r="O4" s="2" t="s">
        <v>24</v>
      </c>
    </row>
    <row r="5" spans="6:15">
      <c r="F5" s="1" t="s">
        <v>0</v>
      </c>
      <c r="G5" s="1" t="str">
        <f>TRIM(F5)</f>
        <v>Access Control</v>
      </c>
      <c r="H5" s="1" t="str">
        <f>VLOOKUP(G5,$N$2:$O$19,2,FALSE)</f>
        <v>AC</v>
      </c>
      <c r="I5" s="4">
        <v>9.1999999999999993</v>
      </c>
      <c r="M5" s="1" t="s">
        <v>27</v>
      </c>
      <c r="N5" s="1" t="str">
        <f t="shared" si="0"/>
        <v>Configuration Management</v>
      </c>
      <c r="O5" s="2" t="s">
        <v>26</v>
      </c>
    </row>
    <row r="6" spans="6:15">
      <c r="F6" s="1" t="s">
        <v>2</v>
      </c>
      <c r="G6" s="1" t="str">
        <f>TRIM(F6)</f>
        <v>Audit and Accountability</v>
      </c>
      <c r="H6" s="1" t="str">
        <f>VLOOKUP(G6,$N$2:$O$19,2,FALSE)</f>
        <v>AU</v>
      </c>
      <c r="I6" s="4">
        <v>8.4375</v>
      </c>
      <c r="M6" s="1" t="s">
        <v>29</v>
      </c>
      <c r="N6" s="1" t="str">
        <f t="shared" si="0"/>
        <v>Contingency Planning</v>
      </c>
      <c r="O6" s="2" t="s">
        <v>28</v>
      </c>
    </row>
    <row r="7" spans="6:15">
      <c r="F7" s="1" t="s">
        <v>9</v>
      </c>
      <c r="G7" s="1" t="str">
        <f>TRIM(F7)</f>
        <v>Media Protection</v>
      </c>
      <c r="H7" s="1" t="str">
        <f>VLOOKUP(G7,$N$2:$O$19,2,FALSE)</f>
        <v>MP</v>
      </c>
      <c r="I7" s="4">
        <v>8.25</v>
      </c>
      <c r="M7" s="1" t="s">
        <v>31</v>
      </c>
      <c r="N7" s="1" t="str">
        <f t="shared" si="0"/>
        <v>Identification and Authentication</v>
      </c>
      <c r="O7" s="2" t="s">
        <v>30</v>
      </c>
    </row>
    <row r="8" spans="6:15">
      <c r="F8" s="1" t="s">
        <v>6</v>
      </c>
      <c r="G8" s="1" t="str">
        <f>TRIM(F8)</f>
        <v>Identification and Authentication</v>
      </c>
      <c r="H8" s="1" t="str">
        <f>VLOOKUP(G8,$N$2:$O$19,2,FALSE)</f>
        <v>IA</v>
      </c>
      <c r="I8" s="4">
        <v>7.3636359999999996</v>
      </c>
      <c r="M8" s="1" t="s">
        <v>33</v>
      </c>
      <c r="N8" s="1" t="str">
        <f t="shared" si="0"/>
        <v>Incident Response</v>
      </c>
      <c r="O8" s="2" t="s">
        <v>32</v>
      </c>
    </row>
    <row r="9" spans="6:15">
      <c r="F9" s="1" t="s">
        <v>16</v>
      </c>
      <c r="G9" s="1" t="str">
        <f>TRIM(F9)</f>
        <v>System and Information Integrity</v>
      </c>
      <c r="H9" s="1" t="str">
        <f>VLOOKUP(G9,$N$2:$O$19,2,FALSE)</f>
        <v>SI</v>
      </c>
      <c r="I9" s="4">
        <v>7.2352939999999997</v>
      </c>
      <c r="M9" s="1" t="s">
        <v>35</v>
      </c>
      <c r="N9" s="1" t="str">
        <f t="shared" si="0"/>
        <v>Maintenance</v>
      </c>
      <c r="O9" s="2" t="s">
        <v>34</v>
      </c>
    </row>
    <row r="10" spans="6:15">
      <c r="F10" s="1" t="s">
        <v>7</v>
      </c>
      <c r="G10" s="1" t="str">
        <f>TRIM(F10)</f>
        <v>Incident Response</v>
      </c>
      <c r="H10" s="1" t="str">
        <f>VLOOKUP(G10,$N$2:$O$19,2,FALSE)</f>
        <v>IR</v>
      </c>
      <c r="I10" s="4">
        <v>6.9</v>
      </c>
      <c r="M10" s="1" t="s">
        <v>37</v>
      </c>
      <c r="N10" s="1" t="str">
        <f t="shared" si="0"/>
        <v>Media Protection</v>
      </c>
      <c r="O10" s="2" t="s">
        <v>36</v>
      </c>
    </row>
    <row r="11" spans="6:15">
      <c r="F11" s="1" t="s">
        <v>13</v>
      </c>
      <c r="G11" s="1" t="str">
        <f>TRIM(F11)</f>
        <v>Risk Assessment</v>
      </c>
      <c r="H11" s="1" t="str">
        <f>VLOOKUP(G11,$N$2:$O$19,2,FALSE)</f>
        <v>RA</v>
      </c>
      <c r="I11" s="4">
        <v>6.6666670000000003</v>
      </c>
      <c r="M11" s="1" t="s">
        <v>39</v>
      </c>
      <c r="N11" s="1" t="str">
        <f t="shared" si="0"/>
        <v>Personnel Security</v>
      </c>
      <c r="O11" s="2" t="s">
        <v>38</v>
      </c>
    </row>
    <row r="12" spans="6:15">
      <c r="F12" s="1" t="s">
        <v>1</v>
      </c>
      <c r="G12" s="1" t="str">
        <f>TRIM(F12)</f>
        <v>Awareness and Training</v>
      </c>
      <c r="H12" s="1" t="str">
        <f>VLOOKUP(G12,$N$2:$O$19,2,FALSE)</f>
        <v>AT</v>
      </c>
      <c r="I12" s="4">
        <v>6.4</v>
      </c>
      <c r="M12" s="1" t="s">
        <v>41</v>
      </c>
      <c r="N12" s="1" t="str">
        <f t="shared" si="0"/>
        <v>Physical and Environmental Protection</v>
      </c>
      <c r="O12" s="2" t="s">
        <v>40</v>
      </c>
    </row>
    <row r="13" spans="6:15">
      <c r="F13" s="1" t="s">
        <v>5</v>
      </c>
      <c r="G13" s="1" t="str">
        <f>TRIM(F13)</f>
        <v>Contingency Planning</v>
      </c>
      <c r="H13" s="1" t="str">
        <f>VLOOKUP(G13,$N$2:$O$19,2,FALSE)</f>
        <v>CP</v>
      </c>
      <c r="I13" s="4">
        <v>6.3846150000000002</v>
      </c>
      <c r="M13" s="1" t="s">
        <v>43</v>
      </c>
      <c r="N13" s="1" t="str">
        <f t="shared" si="0"/>
        <v>Planning</v>
      </c>
      <c r="O13" s="2" t="s">
        <v>42</v>
      </c>
    </row>
    <row r="14" spans="6:15">
      <c r="F14" s="1" t="s">
        <v>11</v>
      </c>
      <c r="G14" s="1" t="str">
        <f>TRIM(F14)</f>
        <v>Planning</v>
      </c>
      <c r="H14" s="1" t="str">
        <f>VLOOKUP(G14,$N$2:$O$19,2,FALSE)</f>
        <v>PL</v>
      </c>
      <c r="I14" s="4">
        <v>6.3333329999999997</v>
      </c>
      <c r="M14" s="1" t="s">
        <v>45</v>
      </c>
      <c r="N14" s="1" t="str">
        <f t="shared" si="0"/>
        <v>Program Management</v>
      </c>
      <c r="O14" s="2" t="s">
        <v>44</v>
      </c>
    </row>
    <row r="15" spans="6:15">
      <c r="F15" s="1" t="s">
        <v>12</v>
      </c>
      <c r="G15" s="1" t="str">
        <f>TRIM(F15)</f>
        <v>Personnel Security</v>
      </c>
      <c r="H15" s="1" t="str">
        <f>VLOOKUP(G15,$N$2:$O$19,2,FALSE)</f>
        <v>PS</v>
      </c>
      <c r="I15" s="4">
        <v>6.25</v>
      </c>
      <c r="M15" s="1" t="s">
        <v>47</v>
      </c>
      <c r="N15" s="1" t="str">
        <f t="shared" si="0"/>
        <v>Risk Assessment</v>
      </c>
      <c r="O15" s="2" t="s">
        <v>46</v>
      </c>
    </row>
    <row r="16" spans="6:15">
      <c r="F16" s="1" t="s">
        <v>14</v>
      </c>
      <c r="G16" s="1" t="str">
        <f>TRIM(F16)</f>
        <v>System and Services Acquisition</v>
      </c>
      <c r="H16" s="1" t="str">
        <f>VLOOKUP(G16,$N$2:$O$19,2,FALSE)</f>
        <v>SA</v>
      </c>
      <c r="I16" s="4">
        <v>5.9090910000000001</v>
      </c>
      <c r="M16" s="1" t="s">
        <v>49</v>
      </c>
      <c r="N16" s="1" t="str">
        <f t="shared" si="0"/>
        <v>Security Assessment and Authorization</v>
      </c>
      <c r="O16" s="2" t="s">
        <v>48</v>
      </c>
    </row>
    <row r="17" spans="6:15">
      <c r="F17" s="1" t="s">
        <v>15</v>
      </c>
      <c r="G17" s="1" t="str">
        <f>TRIM(F17)</f>
        <v>System and Communications Protection</v>
      </c>
      <c r="H17" s="1" t="str">
        <f>VLOOKUP(G17,$N$2:$O$19,2,FALSE)</f>
        <v>SC</v>
      </c>
      <c r="I17" s="4">
        <v>4.2727269999999997</v>
      </c>
      <c r="M17" s="1" t="s">
        <v>51</v>
      </c>
      <c r="N17" s="1" t="str">
        <f t="shared" si="0"/>
        <v>System and Communications Protection</v>
      </c>
      <c r="O17" s="2" t="s">
        <v>50</v>
      </c>
    </row>
    <row r="18" spans="6:15">
      <c r="F18" s="1" t="s">
        <v>10</v>
      </c>
      <c r="G18" s="1" t="str">
        <f>TRIM(F18)</f>
        <v>Physical and Environmental Protection</v>
      </c>
      <c r="H18" s="1" t="str">
        <f>VLOOKUP(G18,$N$2:$O$19,2,FALSE)</f>
        <v>PE</v>
      </c>
      <c r="I18" s="4">
        <v>4.05</v>
      </c>
      <c r="M18" s="1" t="s">
        <v>53</v>
      </c>
      <c r="N18" s="1" t="str">
        <f t="shared" si="0"/>
        <v>System and Information Integrity</v>
      </c>
      <c r="O18" s="2" t="s">
        <v>52</v>
      </c>
    </row>
    <row r="19" spans="6:15">
      <c r="F19" s="1" t="s">
        <v>17</v>
      </c>
      <c r="G19" s="1" t="str">
        <f>TRIM(F19)</f>
        <v>Program Management</v>
      </c>
      <c r="H19" s="1" t="str">
        <f>VLOOKUP(G19,$N$2:$O$19,2,FALSE)</f>
        <v>PM</v>
      </c>
      <c r="I19" s="4">
        <v>2.875</v>
      </c>
      <c r="M19" s="3" t="s">
        <v>55</v>
      </c>
      <c r="N19" s="1" t="str">
        <f t="shared" si="0"/>
        <v>System and Services Acquisition</v>
      </c>
      <c r="O19" s="2" t="s">
        <v>54</v>
      </c>
    </row>
    <row r="20" spans="6:15">
      <c r="F20" s="1"/>
      <c r="G20" s="1"/>
      <c r="H20" s="1"/>
      <c r="I20" s="4"/>
    </row>
    <row r="22" spans="6:15">
      <c r="H22" t="s">
        <v>19</v>
      </c>
      <c r="I22" t="s">
        <v>56</v>
      </c>
    </row>
    <row r="23" spans="6:15">
      <c r="F23" s="1" t="s">
        <v>17</v>
      </c>
      <c r="G23" t="str">
        <f>TRIM(F23)</f>
        <v>Program Management</v>
      </c>
      <c r="H23" t="str">
        <f>VLOOKUP(G23,$N$2:$O$19,2,FALSE)</f>
        <v>PM</v>
      </c>
      <c r="I23" s="4">
        <v>0.53766199999999997</v>
      </c>
    </row>
    <row r="24" spans="6:15">
      <c r="F24" s="1" t="s">
        <v>7</v>
      </c>
      <c r="G24" t="str">
        <f>TRIM(F24)</f>
        <v>Incident Response</v>
      </c>
      <c r="H24" t="str">
        <f>VLOOKUP(G24,$N$2:$O$19,2,FALSE)</f>
        <v>IR</v>
      </c>
      <c r="I24" s="4">
        <v>0.47654999999999997</v>
      </c>
    </row>
    <row r="25" spans="6:15">
      <c r="F25" s="1" t="s">
        <v>3</v>
      </c>
      <c r="G25" t="str">
        <f>TRIM(F25)</f>
        <v>Security Assessment and Authorization</v>
      </c>
      <c r="H25" t="str">
        <f>VLOOKUP(G25,$N$2:$O$19,2,FALSE)</f>
        <v>CA</v>
      </c>
      <c r="I25" s="4">
        <v>0.43850499999999998</v>
      </c>
    </row>
    <row r="26" spans="6:15">
      <c r="F26" s="1" t="s">
        <v>12</v>
      </c>
      <c r="G26" t="str">
        <f>TRIM(F26)</f>
        <v>Personnel Security</v>
      </c>
      <c r="H26" t="str">
        <f>VLOOKUP(G26,$N$2:$O$19,2,FALSE)</f>
        <v>PS</v>
      </c>
      <c r="I26" s="4">
        <v>0.402721</v>
      </c>
    </row>
    <row r="27" spans="6:15">
      <c r="F27" s="1" t="s">
        <v>6</v>
      </c>
      <c r="G27" t="str">
        <f>TRIM(F27)</f>
        <v>Identification and Authentication</v>
      </c>
      <c r="H27" t="str">
        <f>VLOOKUP(G27,$N$2:$O$19,2,FALSE)</f>
        <v>IA</v>
      </c>
      <c r="I27" s="4">
        <v>0.39213599999999998</v>
      </c>
    </row>
    <row r="28" spans="6:15">
      <c r="F28" s="1" t="s">
        <v>2</v>
      </c>
      <c r="G28" t="str">
        <f>TRIM(F28)</f>
        <v>Audit and Accountability</v>
      </c>
      <c r="H28" t="str">
        <f>VLOOKUP(G28,$N$2:$O$19,2,FALSE)</f>
        <v>AU</v>
      </c>
      <c r="I28" s="4">
        <v>0.39147599999999999</v>
      </c>
    </row>
    <row r="29" spans="6:15">
      <c r="F29" s="1" t="s">
        <v>5</v>
      </c>
      <c r="G29" t="str">
        <f>TRIM(F29)</f>
        <v>Contingency Planning</v>
      </c>
      <c r="H29" t="str">
        <f>VLOOKUP(G29,$N$2:$O$19,2,FALSE)</f>
        <v>CP</v>
      </c>
      <c r="I29" s="4">
        <v>0.37007499999999999</v>
      </c>
    </row>
    <row r="30" spans="6:15">
      <c r="F30" s="1" t="s">
        <v>15</v>
      </c>
      <c r="G30" t="str">
        <f>TRIM(F30)</f>
        <v>System and Communications Protection</v>
      </c>
      <c r="H30" t="str">
        <f>VLOOKUP(G30,$N$2:$O$19,2,FALSE)</f>
        <v>SC</v>
      </c>
      <c r="I30" s="4">
        <v>0.36571599999999999</v>
      </c>
    </row>
    <row r="31" spans="6:15">
      <c r="F31" s="1" t="s">
        <v>16</v>
      </c>
      <c r="G31" t="str">
        <f>TRIM(F31)</f>
        <v>System and Information Integrity</v>
      </c>
      <c r="H31" t="str">
        <f>VLOOKUP(G31,$N$2:$O$19,2,FALSE)</f>
        <v>SI</v>
      </c>
      <c r="I31" s="4">
        <v>0.354771</v>
      </c>
    </row>
    <row r="32" spans="6:15">
      <c r="F32" s="1" t="s">
        <v>8</v>
      </c>
      <c r="G32" t="str">
        <f>TRIM(F32)</f>
        <v>Maintenance</v>
      </c>
      <c r="H32" t="str">
        <f>VLOOKUP(G32,$N$2:$O$19,2,FALSE)</f>
        <v>MA</v>
      </c>
      <c r="I32" s="4">
        <v>0.35338999999999998</v>
      </c>
    </row>
    <row r="33" spans="6:15">
      <c r="F33" s="1" t="s">
        <v>4</v>
      </c>
      <c r="G33" t="str">
        <f>TRIM(F33)</f>
        <v>Configuration Management</v>
      </c>
      <c r="H33" t="str">
        <f>VLOOKUP(G33,$N$2:$O$19,2,FALSE)</f>
        <v>CM</v>
      </c>
      <c r="I33" s="4">
        <v>0.34620899999999999</v>
      </c>
    </row>
    <row r="34" spans="6:15">
      <c r="F34" s="1" t="s">
        <v>9</v>
      </c>
      <c r="G34" t="str">
        <f>TRIM(F34)</f>
        <v>Media Protection</v>
      </c>
      <c r="H34" t="str">
        <f>VLOOKUP(G34,$N$2:$O$19,2,FALSE)</f>
        <v>MP</v>
      </c>
      <c r="I34" s="4">
        <v>0.33830500000000002</v>
      </c>
    </row>
    <row r="35" spans="6:15">
      <c r="F35" s="1" t="s">
        <v>10</v>
      </c>
      <c r="G35" t="str">
        <f>TRIM(F35)</f>
        <v>Physical and Environmental Protection</v>
      </c>
      <c r="H35" t="str">
        <f>VLOOKUP(G35,$N$2:$O$19,2,FALSE)</f>
        <v>PE</v>
      </c>
      <c r="I35" s="4">
        <v>0.31992799999999999</v>
      </c>
    </row>
    <row r="36" spans="6:15">
      <c r="F36" s="1" t="s">
        <v>0</v>
      </c>
      <c r="G36" t="str">
        <f>TRIM(F36)</f>
        <v>Access Control</v>
      </c>
      <c r="H36" t="str">
        <f>VLOOKUP(G36,$N$2:$O$19,2,FALSE)</f>
        <v>AC</v>
      </c>
      <c r="I36" s="4">
        <v>0.28906700000000002</v>
      </c>
    </row>
    <row r="37" spans="6:15">
      <c r="F37" s="1" t="s">
        <v>14</v>
      </c>
      <c r="G37" t="str">
        <f>TRIM(F37)</f>
        <v>System and Services Acquisition</v>
      </c>
      <c r="H37" t="str">
        <f>VLOOKUP(G37,$N$2:$O$19,2,FALSE)</f>
        <v>SA</v>
      </c>
      <c r="I37" s="4">
        <v>0.271976</v>
      </c>
    </row>
    <row r="38" spans="6:15">
      <c r="F38" s="1" t="s">
        <v>13</v>
      </c>
      <c r="G38" t="str">
        <f>TRIM(F38)</f>
        <v>Risk Assessment</v>
      </c>
      <c r="H38" t="str">
        <f>VLOOKUP(G38,$N$2:$O$19,2,FALSE)</f>
        <v>RA</v>
      </c>
      <c r="I38" s="4">
        <v>0.23281299999999999</v>
      </c>
    </row>
    <row r="39" spans="6:15">
      <c r="F39" s="1" t="s">
        <v>11</v>
      </c>
      <c r="G39" t="str">
        <f>TRIM(F39)</f>
        <v>Planning</v>
      </c>
      <c r="H39" t="str">
        <f>VLOOKUP(G39,$N$2:$O$19,2,FALSE)</f>
        <v>PL</v>
      </c>
      <c r="I39" s="4">
        <v>0.216197</v>
      </c>
    </row>
    <row r="40" spans="6:15">
      <c r="F40" s="1" t="s">
        <v>1</v>
      </c>
      <c r="G40" t="str">
        <f>TRIM(F40)</f>
        <v>Awareness and Training</v>
      </c>
      <c r="H40" t="str">
        <f>VLOOKUP(G40,$N$2:$O$19,2,FALSE)</f>
        <v>AT</v>
      </c>
      <c r="I40" s="4">
        <v>0.18939400000000001</v>
      </c>
    </row>
    <row r="42" spans="6:15">
      <c r="I42" t="s">
        <v>57</v>
      </c>
      <c r="J42" t="s">
        <v>61</v>
      </c>
      <c r="K42" t="s">
        <v>62</v>
      </c>
    </row>
    <row r="43" spans="6:15">
      <c r="F43" s="1" t="s">
        <v>5</v>
      </c>
      <c r="G43" t="str">
        <f>TRIM(F43)</f>
        <v>Contingency Planning</v>
      </c>
      <c r="H43" t="str">
        <f>VLOOKUP(G43,$N$2:$O$19,2,FALSE)</f>
        <v>CP</v>
      </c>
      <c r="I43" s="1">
        <v>17</v>
      </c>
      <c r="J43" s="14">
        <f>VLOOKUP(H43,$N$43:$O$60,2,FALSE)</f>
        <v>114</v>
      </c>
      <c r="K43" s="11">
        <f>I43/J43</f>
        <v>0.14912280701754385</v>
      </c>
      <c r="L43" s="11"/>
      <c r="N43" s="9" t="s">
        <v>20</v>
      </c>
      <c r="O43" s="10">
        <v>316</v>
      </c>
    </row>
    <row r="44" spans="6:15">
      <c r="F44" s="1" t="s">
        <v>4</v>
      </c>
      <c r="G44" t="str">
        <f>TRIM(F44)</f>
        <v>Configuration Management</v>
      </c>
      <c r="H44" t="str">
        <f>VLOOKUP(G44,$N$2:$O$19,2,FALSE)</f>
        <v>CM</v>
      </c>
      <c r="I44" s="1">
        <v>25</v>
      </c>
      <c r="J44" s="14">
        <f>VLOOKUP(H44,$N$43:$O$60,2,FALSE)</f>
        <v>205</v>
      </c>
      <c r="K44" s="11">
        <f>I44/J44</f>
        <v>0.12195121951219512</v>
      </c>
      <c r="L44" s="11"/>
      <c r="N44" s="9" t="s">
        <v>50</v>
      </c>
      <c r="O44" s="10">
        <v>239</v>
      </c>
    </row>
    <row r="45" spans="6:15">
      <c r="F45" s="1" t="s">
        <v>0</v>
      </c>
      <c r="G45" t="str">
        <f>TRIM(F45)</f>
        <v>Access Control</v>
      </c>
      <c r="H45" t="str">
        <f>VLOOKUP(G45,$N$2:$O$19,2,FALSE)</f>
        <v>AC</v>
      </c>
      <c r="I45" s="1">
        <v>38</v>
      </c>
      <c r="J45" s="14">
        <f>VLOOKUP(H45,$N$43:$O$60,2,FALSE)</f>
        <v>316</v>
      </c>
      <c r="K45" s="11">
        <f>I45/J45</f>
        <v>0.12025316455696203</v>
      </c>
      <c r="L45" s="11"/>
      <c r="N45" s="9" t="s">
        <v>26</v>
      </c>
      <c r="O45" s="10">
        <v>205</v>
      </c>
    </row>
    <row r="46" spans="6:15">
      <c r="F46" s="1" t="s">
        <v>7</v>
      </c>
      <c r="G46" t="str">
        <f>TRIM(F46)</f>
        <v>Incident Response</v>
      </c>
      <c r="H46" t="str">
        <f>VLOOKUP(G46,$N$2:$O$19,2,FALSE)</f>
        <v>IR</v>
      </c>
      <c r="I46" s="1">
        <v>9</v>
      </c>
      <c r="J46" s="14">
        <f>VLOOKUP(H46,$N$43:$O$60,2,FALSE)</f>
        <v>83</v>
      </c>
      <c r="K46" s="11">
        <f>I46/J46</f>
        <v>0.10843373493975904</v>
      </c>
      <c r="L46" s="11"/>
      <c r="N46" s="9" t="s">
        <v>22</v>
      </c>
      <c r="O46" s="10">
        <v>172</v>
      </c>
    </row>
    <row r="47" spans="6:15">
      <c r="F47" s="1" t="s">
        <v>2</v>
      </c>
      <c r="G47" t="str">
        <f>TRIM(F47)</f>
        <v>Audit and Accountability</v>
      </c>
      <c r="H47" t="str">
        <f>VLOOKUP(G47,$N$2:$O$19,2,FALSE)</f>
        <v>AU</v>
      </c>
      <c r="I47" s="1">
        <v>18</v>
      </c>
      <c r="J47" s="14">
        <f>VLOOKUP(H47,$N$43:$O$60,2,FALSE)</f>
        <v>172</v>
      </c>
      <c r="K47" s="11">
        <f>I47/J47</f>
        <v>0.10465116279069768</v>
      </c>
      <c r="L47" s="11"/>
      <c r="N47" s="9" t="s">
        <v>54</v>
      </c>
      <c r="O47" s="10">
        <v>167</v>
      </c>
    </row>
    <row r="48" spans="6:15">
      <c r="F48" s="1" t="s">
        <v>12</v>
      </c>
      <c r="G48" t="str">
        <f>TRIM(F48)</f>
        <v>Personnel Security</v>
      </c>
      <c r="H48" t="str">
        <f>VLOOKUP(G48,$N$2:$O$19,2,FALSE)</f>
        <v>PS</v>
      </c>
      <c r="I48" s="1">
        <v>6</v>
      </c>
      <c r="J48" s="14">
        <f>VLOOKUP(H48,$N$43:$O$60,2,FALSE)</f>
        <v>63</v>
      </c>
      <c r="K48" s="11">
        <f>I48/J48</f>
        <v>9.5238095238095233E-2</v>
      </c>
      <c r="L48" s="11"/>
      <c r="N48" s="9" t="s">
        <v>52</v>
      </c>
      <c r="O48" s="10">
        <v>152</v>
      </c>
    </row>
    <row r="49" spans="6:15">
      <c r="F49" s="1" t="s">
        <v>14</v>
      </c>
      <c r="G49" t="str">
        <f>TRIM(F49)</f>
        <v>System and Services Acquisition</v>
      </c>
      <c r="H49" t="str">
        <f>VLOOKUP(G49,$N$2:$O$19,2,FALSE)</f>
        <v>SA</v>
      </c>
      <c r="I49" s="1">
        <v>12</v>
      </c>
      <c r="J49" s="14">
        <f>VLOOKUP(H49,$N$43:$O$60,2,FALSE)</f>
        <v>167</v>
      </c>
      <c r="K49" s="11">
        <f>I49/J49</f>
        <v>7.1856287425149698E-2</v>
      </c>
      <c r="L49" s="11"/>
      <c r="N49" s="9" t="s">
        <v>28</v>
      </c>
      <c r="O49" s="10">
        <v>114</v>
      </c>
    </row>
    <row r="50" spans="6:15">
      <c r="F50" s="1" t="s">
        <v>6</v>
      </c>
      <c r="G50" t="str">
        <f>TRIM(F50)</f>
        <v>Identification and Authentication</v>
      </c>
      <c r="H50" t="str">
        <f>VLOOKUP(G50,$N$2:$O$19,2,FALSE)</f>
        <v>IA</v>
      </c>
      <c r="I50" s="1">
        <v>5</v>
      </c>
      <c r="J50" s="14">
        <f>VLOOKUP(H50,$N$43:$O$60,2,FALSE)</f>
        <v>113</v>
      </c>
      <c r="K50" s="11">
        <f>I50/J50</f>
        <v>4.4247787610619468E-2</v>
      </c>
      <c r="L50" s="11"/>
      <c r="N50" s="9" t="s">
        <v>30</v>
      </c>
      <c r="O50" s="10">
        <v>113</v>
      </c>
    </row>
    <row r="51" spans="6:15">
      <c r="F51" s="1" t="s">
        <v>10</v>
      </c>
      <c r="G51" t="str">
        <f>TRIM(F51)</f>
        <v>Physical and Environmental Protection</v>
      </c>
      <c r="H51" t="str">
        <f>VLOOKUP(G51,$N$2:$O$19,2,FALSE)</f>
        <v>PE</v>
      </c>
      <c r="I51" s="1">
        <v>4</v>
      </c>
      <c r="J51" s="14">
        <f>VLOOKUP(H51,$N$43:$O$60,2,FALSE)</f>
        <v>101</v>
      </c>
      <c r="K51" s="11">
        <f>I51/J51</f>
        <v>3.9603960396039604E-2</v>
      </c>
      <c r="L51" s="11"/>
      <c r="N51" s="9" t="s">
        <v>48</v>
      </c>
      <c r="O51" s="10">
        <v>109</v>
      </c>
    </row>
    <row r="52" spans="6:15">
      <c r="F52" s="1" t="s">
        <v>15</v>
      </c>
      <c r="G52" t="str">
        <f>TRIM(F52)</f>
        <v>System and Communications Protection</v>
      </c>
      <c r="H52" t="str">
        <f>VLOOKUP(G52,$N$2:$O$19,2,FALSE)</f>
        <v>SC</v>
      </c>
      <c r="I52" s="1">
        <v>8</v>
      </c>
      <c r="J52" s="14">
        <f>VLOOKUP(H52,$N$43:$O$60,2,FALSE)</f>
        <v>239</v>
      </c>
      <c r="K52" s="11">
        <f>I52/J52</f>
        <v>3.3472803347280332E-2</v>
      </c>
      <c r="L52" s="11"/>
      <c r="N52" s="9" t="s">
        <v>40</v>
      </c>
      <c r="O52" s="10">
        <v>101</v>
      </c>
    </row>
    <row r="53" spans="6:15">
      <c r="F53" s="1" t="s">
        <v>16</v>
      </c>
      <c r="G53" t="str">
        <f>TRIM(F53)</f>
        <v>System and Information Integrity</v>
      </c>
      <c r="H53" t="str">
        <f>VLOOKUP(G53,$N$2:$O$19,2,FALSE)</f>
        <v>SI</v>
      </c>
      <c r="I53" s="1">
        <v>4</v>
      </c>
      <c r="J53" s="14">
        <f>VLOOKUP(H53,$N$43:$O$60,2,FALSE)</f>
        <v>152</v>
      </c>
      <c r="K53" s="11">
        <f>I53/J53</f>
        <v>2.6315789473684209E-2</v>
      </c>
      <c r="L53" s="11"/>
      <c r="N53" s="9" t="s">
        <v>32</v>
      </c>
      <c r="O53" s="10">
        <v>83</v>
      </c>
    </row>
    <row r="54" spans="6:15">
      <c r="F54" s="1" t="s">
        <v>8</v>
      </c>
      <c r="G54" t="str">
        <f>TRIM(F54)</f>
        <v>Maintenance</v>
      </c>
      <c r="H54" t="str">
        <f>VLOOKUP(G54,$N$2:$O$19,2,FALSE)</f>
        <v>MA</v>
      </c>
      <c r="I54" s="1">
        <v>2</v>
      </c>
      <c r="J54" s="14">
        <f>VLOOKUP(H54,$N$43:$O$60,2,FALSE)</f>
        <v>78</v>
      </c>
      <c r="K54" s="11">
        <f>I54/J54</f>
        <v>2.564102564102564E-2</v>
      </c>
      <c r="L54" s="11"/>
      <c r="N54" s="9" t="s">
        <v>36</v>
      </c>
      <c r="O54" s="10">
        <v>80</v>
      </c>
    </row>
    <row r="55" spans="6:15">
      <c r="F55" s="1" t="s">
        <v>1</v>
      </c>
      <c r="G55" t="str">
        <f>TRIM(F55)</f>
        <v>Awareness and Training</v>
      </c>
      <c r="H55" t="str">
        <f>VLOOKUP(G55,$N$2:$O$19,2,FALSE)</f>
        <v>AT</v>
      </c>
      <c r="I55" s="1">
        <v>1</v>
      </c>
      <c r="J55" s="14">
        <f>VLOOKUP(H55,$N$43:$O$60,2,FALSE)</f>
        <v>43</v>
      </c>
      <c r="K55" s="11">
        <f>I55/J55</f>
        <v>2.3255813953488372E-2</v>
      </c>
      <c r="L55" s="11"/>
      <c r="N55" s="9" t="s">
        <v>34</v>
      </c>
      <c r="O55" s="10">
        <v>78</v>
      </c>
    </row>
    <row r="56" spans="6:15">
      <c r="F56" s="1" t="s">
        <v>13</v>
      </c>
      <c r="G56" t="str">
        <f>TRIM(F56)</f>
        <v>Risk Assessment</v>
      </c>
      <c r="H56" t="str">
        <f>VLOOKUP(G56,$N$2:$O$19,2,FALSE)</f>
        <v>RA</v>
      </c>
      <c r="I56" s="1">
        <v>1</v>
      </c>
      <c r="J56" s="14">
        <f>VLOOKUP(H56,$N$43:$O$60,2,FALSE)</f>
        <v>48</v>
      </c>
      <c r="K56" s="11">
        <f>I56/J56</f>
        <v>2.0833333333333332E-2</v>
      </c>
      <c r="L56" s="11"/>
      <c r="N56" s="9" t="s">
        <v>42</v>
      </c>
      <c r="O56" s="10">
        <v>77</v>
      </c>
    </row>
    <row r="57" spans="6:15">
      <c r="F57" s="1" t="s">
        <v>3</v>
      </c>
      <c r="G57" t="str">
        <f>TRIM(F57)</f>
        <v>Security Assessment and Authorization</v>
      </c>
      <c r="H57" t="str">
        <f>VLOOKUP(G57,$N$2:$O$19,2,FALSE)</f>
        <v>CA</v>
      </c>
      <c r="I57" s="1">
        <v>2</v>
      </c>
      <c r="J57" s="14">
        <f>VLOOKUP(H57,$N$43:$O$60,2,FALSE)</f>
        <v>109</v>
      </c>
      <c r="K57" s="11">
        <f>I57/J57</f>
        <v>1.834862385321101E-2</v>
      </c>
      <c r="L57" s="11"/>
      <c r="N57" s="9" t="s">
        <v>38</v>
      </c>
      <c r="O57" s="10">
        <v>63</v>
      </c>
    </row>
    <row r="58" spans="6:15">
      <c r="F58" s="1" t="s">
        <v>9</v>
      </c>
      <c r="G58" t="str">
        <f>TRIM(F58)</f>
        <v>Media Protection</v>
      </c>
      <c r="H58" t="str">
        <f>VLOOKUP(G58,$N$2:$O$19,2,FALSE)</f>
        <v>MP</v>
      </c>
      <c r="I58" s="1">
        <v>1</v>
      </c>
      <c r="J58" s="14">
        <f>VLOOKUP(H58,$N$43:$O$60,2,FALSE)</f>
        <v>80</v>
      </c>
      <c r="K58" s="11">
        <f>I58/J58</f>
        <v>1.2500000000000001E-2</v>
      </c>
      <c r="L58" s="11"/>
      <c r="N58" s="9" t="s">
        <v>46</v>
      </c>
      <c r="O58" s="10">
        <v>48</v>
      </c>
    </row>
    <row r="59" spans="6:15">
      <c r="F59" s="1" t="s">
        <v>11</v>
      </c>
      <c r="G59" t="str">
        <f>TRIM(F59)</f>
        <v>Planning</v>
      </c>
      <c r="H59" t="str">
        <f>VLOOKUP(G59,$N$2:$O$19,2,FALSE)</f>
        <v>PL</v>
      </c>
      <c r="I59" s="1">
        <v>0</v>
      </c>
      <c r="J59" s="14">
        <f>VLOOKUP(H59,$N$43:$O$60,2,FALSE)</f>
        <v>77</v>
      </c>
      <c r="K59" s="11">
        <f>I59/J59</f>
        <v>0</v>
      </c>
      <c r="L59" s="11"/>
      <c r="N59" s="9" t="s">
        <v>44</v>
      </c>
      <c r="O59" s="10">
        <v>46</v>
      </c>
    </row>
    <row r="60" spans="6:15">
      <c r="F60" s="1" t="s">
        <v>17</v>
      </c>
      <c r="G60" t="str">
        <f>TRIM(F60)</f>
        <v>Program Management</v>
      </c>
      <c r="H60" t="str">
        <f>VLOOKUP(G60,$N$2:$O$19,2,FALSE)</f>
        <v>PM</v>
      </c>
      <c r="I60" s="1">
        <v>0</v>
      </c>
      <c r="J60" s="14">
        <f>VLOOKUP(H60,$N$43:$O$60,2,FALSE)</f>
        <v>46</v>
      </c>
      <c r="K60" s="11">
        <f>I60/J60</f>
        <v>0</v>
      </c>
      <c r="L60" s="11"/>
      <c r="N60" s="9" t="s">
        <v>24</v>
      </c>
      <c r="O60" s="10">
        <v>43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4B3F-6B12-6B40-B638-134DE30E3211}">
  <dimension ref="B1:T34"/>
  <sheetViews>
    <sheetView showGridLines="0" topLeftCell="A5" zoomScale="160" workbookViewId="0">
      <selection activeCell="S15" sqref="S15"/>
    </sheetView>
  </sheetViews>
  <sheetFormatPr baseColWidth="10" defaultRowHeight="16"/>
  <cols>
    <col min="2" max="19" width="6.6640625" customWidth="1"/>
  </cols>
  <sheetData>
    <row r="1" spans="2:19">
      <c r="B1" t="s">
        <v>58</v>
      </c>
    </row>
    <row r="3" spans="2:19">
      <c r="B3" s="6" t="str">
        <f ca="1">VLOOKUP(B2,$N$2:$O$19,2,FALSE)</f>
        <v>CM</v>
      </c>
      <c r="C3" s="7" t="str">
        <f ca="1">VLOOKUP(C2,$N$2:$O$19,2,FALSE)</f>
        <v>MA</v>
      </c>
      <c r="D3" s="7" t="str">
        <f ca="1">VLOOKUP(D2,$N$2:$O$19,2,FALSE)</f>
        <v>CA</v>
      </c>
      <c r="E3" s="7" t="str">
        <f ca="1">VLOOKUP(E2,$N$2:$O$19,2,FALSE)</f>
        <v>AC</v>
      </c>
      <c r="F3" s="7" t="str">
        <f ca="1">VLOOKUP(F2,$N$2:$O$19,2,FALSE)</f>
        <v>AU</v>
      </c>
      <c r="G3" s="7" t="str">
        <f ca="1">VLOOKUP(G2,$N$2:$O$19,2,FALSE)</f>
        <v>MP</v>
      </c>
      <c r="H3" s="7" t="str">
        <f ca="1">VLOOKUP(H2,$N$2:$O$19,2,FALSE)</f>
        <v>IA</v>
      </c>
      <c r="I3" s="7" t="str">
        <f ca="1">VLOOKUP(I2,$N$2:$O$19,2,FALSE)</f>
        <v>SI</v>
      </c>
      <c r="J3" s="7" t="str">
        <f ca="1">VLOOKUP(J2,$N$2:$O$19,2,FALSE)</f>
        <v>IR</v>
      </c>
      <c r="K3" s="7" t="str">
        <f ca="1">VLOOKUP(K2,$N$2:$O$19,2,FALSE)</f>
        <v>RA</v>
      </c>
      <c r="L3" s="7" t="str">
        <f ca="1">VLOOKUP(L2,$N$2:$O$19,2,FALSE)</f>
        <v>AT</v>
      </c>
      <c r="M3" s="7" t="str">
        <f ca="1">VLOOKUP(M2,$N$2:$O$19,2,FALSE)</f>
        <v>CP</v>
      </c>
      <c r="N3" s="7" t="str">
        <f ca="1">VLOOKUP(N2,$N$2:$O$19,2,FALSE)</f>
        <v>PL</v>
      </c>
      <c r="O3" s="7" t="str">
        <f ca="1">VLOOKUP(O2,$N$2:$O$19,2,FALSE)</f>
        <v>PS</v>
      </c>
      <c r="P3" s="7" t="str">
        <f ca="1">VLOOKUP(P2,$N$2:$O$19,2,FALSE)</f>
        <v>SA</v>
      </c>
      <c r="Q3" s="7" t="str">
        <f ca="1">VLOOKUP(Q2,$N$2:$O$19,2,FALSE)</f>
        <v>SC</v>
      </c>
      <c r="R3" s="7" t="str">
        <f ca="1">VLOOKUP(R2,$N$2:$O$19,2,FALSE)</f>
        <v>PE</v>
      </c>
      <c r="S3" s="8" t="str">
        <f ca="1">VLOOKUP(S2,$N$2:$O$19,2,FALSE)</f>
        <v>PM</v>
      </c>
    </row>
    <row r="4" spans="2:19">
      <c r="B4" s="5">
        <v>15.090909</v>
      </c>
      <c r="C4" s="5">
        <v>10</v>
      </c>
      <c r="D4" s="5">
        <v>9.4444440000000007</v>
      </c>
      <c r="E4" s="5">
        <v>9.1999999999999993</v>
      </c>
      <c r="F4" s="5">
        <v>8.4375</v>
      </c>
      <c r="G4" s="5">
        <v>8.25</v>
      </c>
      <c r="H4" s="5">
        <v>7.3636359999999996</v>
      </c>
      <c r="I4" s="5">
        <v>7.2352939999999997</v>
      </c>
      <c r="J4" s="5">
        <v>6.9</v>
      </c>
      <c r="K4" s="5">
        <v>6.6666670000000003</v>
      </c>
      <c r="L4" s="5">
        <v>6.4</v>
      </c>
      <c r="M4" s="5">
        <v>6.3846150000000002</v>
      </c>
      <c r="N4" s="5">
        <v>6.3333329999999997</v>
      </c>
      <c r="O4" s="5">
        <v>6.25</v>
      </c>
      <c r="P4" s="5">
        <v>5.9090910000000001</v>
      </c>
      <c r="Q4" s="5">
        <v>4.2727269999999997</v>
      </c>
      <c r="R4" s="5">
        <v>4.05</v>
      </c>
      <c r="S4" s="5">
        <v>2.875</v>
      </c>
    </row>
    <row r="5" spans="2:19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2:19">
      <c r="B6" t="s">
        <v>59</v>
      </c>
    </row>
    <row r="8" spans="2:19">
      <c r="B8" s="6" t="str">
        <f ca="1">VLOOKUP(B7,$N$2:$O$19,2,FALSE)</f>
        <v>PM</v>
      </c>
      <c r="C8" s="7" t="str">
        <f ca="1">VLOOKUP(C7,$N$2:$O$19,2,FALSE)</f>
        <v>IR</v>
      </c>
      <c r="D8" s="7" t="str">
        <f ca="1">VLOOKUP(D7,$N$2:$O$19,2,FALSE)</f>
        <v>CA</v>
      </c>
      <c r="E8" s="7" t="str">
        <f ca="1">VLOOKUP(E7,$N$2:$O$19,2,FALSE)</f>
        <v>PS</v>
      </c>
      <c r="F8" s="7" t="str">
        <f ca="1">VLOOKUP(F7,$N$2:$O$19,2,FALSE)</f>
        <v>IA</v>
      </c>
      <c r="G8" s="7" t="str">
        <f ca="1">VLOOKUP(G7,$N$2:$O$19,2,FALSE)</f>
        <v>AU</v>
      </c>
      <c r="H8" s="7" t="str">
        <f ca="1">VLOOKUP(H7,$N$2:$O$19,2,FALSE)</f>
        <v>CP</v>
      </c>
      <c r="I8" s="7" t="str">
        <f ca="1">VLOOKUP(I7,$N$2:$O$19,2,FALSE)</f>
        <v>SC</v>
      </c>
      <c r="J8" s="7" t="str">
        <f ca="1">VLOOKUP(J7,$N$2:$O$19,2,FALSE)</f>
        <v>SI</v>
      </c>
      <c r="K8" s="7" t="str">
        <f ca="1">VLOOKUP(K7,$N$2:$O$19,2,FALSE)</f>
        <v>MA</v>
      </c>
      <c r="L8" s="7" t="str">
        <f ca="1">VLOOKUP(L7,$N$2:$O$19,2,FALSE)</f>
        <v>CM</v>
      </c>
      <c r="M8" s="7" t="str">
        <f ca="1">VLOOKUP(M7,$N$2:$O$19,2,FALSE)</f>
        <v>MP</v>
      </c>
      <c r="N8" s="7" t="str">
        <f ca="1">VLOOKUP(N7,$N$2:$O$19,2,FALSE)</f>
        <v>PE</v>
      </c>
      <c r="O8" s="7" t="str">
        <f ca="1">VLOOKUP(O7,$N$2:$O$19,2,FALSE)</f>
        <v>AC</v>
      </c>
      <c r="P8" s="7" t="str">
        <f ca="1">VLOOKUP(P7,$N$2:$O$19,2,FALSE)</f>
        <v>SA</v>
      </c>
      <c r="Q8" s="7" t="str">
        <f ca="1">VLOOKUP(Q7,$N$2:$O$19,2,FALSE)</f>
        <v>RA</v>
      </c>
      <c r="R8" s="8" t="str">
        <f ca="1">VLOOKUP(R7,$N$2:$O$19,2,FALSE)</f>
        <v>PL</v>
      </c>
      <c r="S8" s="6" t="str">
        <f ca="1">VLOOKUP(S7,$N$2:$O$19,2,FALSE)</f>
        <v>AT</v>
      </c>
    </row>
    <row r="9" spans="2:19">
      <c r="B9" s="5">
        <v>0.53766199999999997</v>
      </c>
      <c r="C9" s="5">
        <v>0.47654999999999997</v>
      </c>
      <c r="D9" s="5">
        <v>0.43850499999999998</v>
      </c>
      <c r="E9" s="5">
        <v>0.402721</v>
      </c>
      <c r="F9" s="5">
        <v>0.39213599999999998</v>
      </c>
      <c r="G9" s="5">
        <v>0.39147599999999999</v>
      </c>
      <c r="H9" s="5">
        <v>0.37007499999999999</v>
      </c>
      <c r="I9" s="5">
        <v>0.36571599999999999</v>
      </c>
      <c r="J9" s="5">
        <v>0.354771</v>
      </c>
      <c r="K9" s="5">
        <v>0.35338999999999998</v>
      </c>
      <c r="L9" s="5">
        <v>0.34620899999999999</v>
      </c>
      <c r="M9" s="5">
        <v>0.33830500000000002</v>
      </c>
      <c r="N9" s="5">
        <v>0.31992799999999999</v>
      </c>
      <c r="O9" s="5">
        <v>0.28906700000000002</v>
      </c>
      <c r="P9" s="5">
        <v>0.271976</v>
      </c>
      <c r="Q9" s="5">
        <v>0.23281299999999999</v>
      </c>
      <c r="R9" s="5">
        <v>0.216197</v>
      </c>
      <c r="S9" s="5">
        <v>0.18939400000000001</v>
      </c>
    </row>
    <row r="10" spans="2:19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2:19">
      <c r="B11" t="s">
        <v>60</v>
      </c>
    </row>
    <row r="13" spans="2:19">
      <c r="B13" s="6" t="str">
        <f ca="1">VLOOKUP(B12,$N$2:$O$19,2,FALSE)</f>
        <v>CP</v>
      </c>
      <c r="C13" s="7" t="str">
        <f ca="1">VLOOKUP(C12,$N$2:$O$19,2,FALSE)</f>
        <v>CM</v>
      </c>
      <c r="D13" s="7" t="str">
        <f ca="1">VLOOKUP(D12,$N$2:$O$19,2,FALSE)</f>
        <v>AC</v>
      </c>
      <c r="E13" s="7" t="str">
        <f ca="1">VLOOKUP(E12,$N$2:$O$19,2,FALSE)</f>
        <v>IR</v>
      </c>
      <c r="F13" s="7" t="str">
        <f ca="1">VLOOKUP(F12,$N$2:$O$19,2,FALSE)</f>
        <v>AU</v>
      </c>
      <c r="G13" s="7" t="str">
        <f ca="1">VLOOKUP(G12,$N$2:$O$19,2,FALSE)</f>
        <v>PS</v>
      </c>
      <c r="H13" s="7" t="str">
        <f ca="1">VLOOKUP(H12,$N$2:$O$19,2,FALSE)</f>
        <v>SA</v>
      </c>
      <c r="I13" s="7" t="str">
        <f ca="1">VLOOKUP(I12,$N$2:$O$19,2,FALSE)</f>
        <v>IA</v>
      </c>
      <c r="J13" s="7" t="str">
        <f ca="1">VLOOKUP(J12,$N$2:$O$19,2,FALSE)</f>
        <v>PE</v>
      </c>
      <c r="K13" s="7" t="str">
        <f ca="1">VLOOKUP(K12,$N$2:$O$19,2,FALSE)</f>
        <v>SC</v>
      </c>
      <c r="L13" s="7" t="str">
        <f ca="1">VLOOKUP(L12,$N$2:$O$19,2,FALSE)</f>
        <v>SI</v>
      </c>
      <c r="M13" s="7" t="str">
        <f ca="1">VLOOKUP(M12,$N$2:$O$19,2,FALSE)</f>
        <v>MA</v>
      </c>
      <c r="N13" s="7" t="str">
        <f ca="1">VLOOKUP(N12,$N$2:$O$19,2,FALSE)</f>
        <v>AT</v>
      </c>
      <c r="O13" s="7" t="str">
        <f ca="1">VLOOKUP(O12,$N$2:$O$19,2,FALSE)</f>
        <v>RA</v>
      </c>
      <c r="P13" s="7" t="str">
        <f ca="1">VLOOKUP(P12,$N$2:$O$19,2,FALSE)</f>
        <v>CA</v>
      </c>
      <c r="Q13" s="7" t="str">
        <f ca="1">VLOOKUP(Q12,$N$2:$O$19,2,FALSE)</f>
        <v>MP</v>
      </c>
      <c r="R13" s="7" t="str">
        <f ca="1">VLOOKUP(R12,$N$2:$O$19,2,FALSE)</f>
        <v>PL</v>
      </c>
      <c r="S13" s="8" t="str">
        <f ca="1">VLOOKUP(S12,$N$2:$O$19,2,FALSE)</f>
        <v>PM</v>
      </c>
    </row>
    <row r="14" spans="2:19">
      <c r="B14" s="5">
        <f ca="1">B12/B13</f>
        <v>0.14912280701754385</v>
      </c>
      <c r="C14" s="5">
        <f ca="1">C12/C13</f>
        <v>0.12195121951219512</v>
      </c>
      <c r="D14" s="5">
        <f ca="1">D12/D13</f>
        <v>0.12025316455696203</v>
      </c>
      <c r="E14" s="5">
        <f ca="1">E12/E13</f>
        <v>0.10843373493975904</v>
      </c>
      <c r="F14" s="5">
        <f ca="1">F12/F13</f>
        <v>0.10465116279069768</v>
      </c>
      <c r="G14" s="5">
        <f ca="1">G12/G13</f>
        <v>9.5238095238095233E-2</v>
      </c>
      <c r="H14" s="5">
        <f ca="1">H12/H13</f>
        <v>7.1856287425149698E-2</v>
      </c>
      <c r="I14" s="5">
        <f ca="1">I12/I13</f>
        <v>4.4247787610619468E-2</v>
      </c>
      <c r="J14" s="5">
        <f ca="1">J12/J13</f>
        <v>3.9603960396039604E-2</v>
      </c>
      <c r="K14" s="5">
        <f ca="1">K12/K13</f>
        <v>3.3472803347280332E-2</v>
      </c>
      <c r="L14" s="5">
        <f ca="1">L12/L13</f>
        <v>2.6315789473684209E-2</v>
      </c>
      <c r="M14" s="5">
        <f ca="1">M12/M13</f>
        <v>2.564102564102564E-2</v>
      </c>
      <c r="N14" s="5">
        <f ca="1">N12/N13</f>
        <v>2.3255813953488372E-2</v>
      </c>
      <c r="O14" s="5">
        <f ca="1">O12/O13</f>
        <v>2.0833333333333332E-2</v>
      </c>
      <c r="P14" s="5">
        <f ca="1">P12/P13</f>
        <v>1.834862385321101E-2</v>
      </c>
      <c r="Q14" s="5">
        <f ca="1">Q12/Q13</f>
        <v>1.2500000000000001E-2</v>
      </c>
      <c r="R14" s="5">
        <f ca="1">R12/R13</f>
        <v>0</v>
      </c>
      <c r="S14" s="5">
        <f ca="1">S12/S13</f>
        <v>0</v>
      </c>
    </row>
    <row r="17" spans="2:20">
      <c r="B17" t="s">
        <v>58</v>
      </c>
    </row>
    <row r="19" spans="2:20">
      <c r="B19" s="6" t="str">
        <f ca="1">VLOOKUP(B18,$N$2:$O$19,2,FALSE)</f>
        <v>CM</v>
      </c>
      <c r="C19" s="7" t="str">
        <f ca="1">VLOOKUP(C18,$N$2:$O$19,2,FALSE)</f>
        <v>MA</v>
      </c>
      <c r="D19" s="7" t="str">
        <f ca="1">VLOOKUP(D18,$N$2:$O$19,2,FALSE)</f>
        <v>CA</v>
      </c>
      <c r="E19" s="7" t="str">
        <f ca="1">VLOOKUP(E18,$N$2:$O$19,2,FALSE)</f>
        <v>AC</v>
      </c>
      <c r="F19" s="7" t="str">
        <f ca="1">VLOOKUP(F18,$N$2:$O$19,2,FALSE)</f>
        <v>AU</v>
      </c>
      <c r="G19" s="7" t="str">
        <f ca="1">VLOOKUP(G18,$N$2:$O$19,2,FALSE)</f>
        <v>MP</v>
      </c>
      <c r="H19" s="7" t="str">
        <f ca="1">VLOOKUP(H18,$N$2:$O$19,2,FALSE)</f>
        <v>IA</v>
      </c>
      <c r="I19" s="7" t="str">
        <f ca="1">VLOOKUP(I18,$N$2:$O$19,2,FALSE)</f>
        <v>SI</v>
      </c>
      <c r="J19" s="7" t="str">
        <f ca="1">VLOOKUP(J18,$N$2:$O$19,2,FALSE)</f>
        <v>IR</v>
      </c>
      <c r="K19" s="7" t="str">
        <f ca="1">VLOOKUP(K18,$N$2:$O$19,2,FALSE)</f>
        <v>RA</v>
      </c>
      <c r="L19" s="7" t="str">
        <f ca="1">VLOOKUP(L18,$N$2:$O$19,2,FALSE)</f>
        <v>AT</v>
      </c>
      <c r="M19" s="7" t="str">
        <f ca="1">VLOOKUP(M18,$N$2:$O$19,2,FALSE)</f>
        <v>CP</v>
      </c>
      <c r="N19" s="7" t="str">
        <f ca="1">VLOOKUP(N18,$N$2:$O$19,2,FALSE)</f>
        <v>PL</v>
      </c>
      <c r="O19" s="7" t="str">
        <f ca="1">VLOOKUP(O18,$N$2:$O$19,2,FALSE)</f>
        <v>PS</v>
      </c>
      <c r="P19" s="7" t="str">
        <f ca="1">VLOOKUP(P18,$N$2:$O$19,2,FALSE)</f>
        <v>SA</v>
      </c>
      <c r="Q19" s="7" t="str">
        <f ca="1">VLOOKUP(Q18,$N$2:$O$19,2,FALSE)</f>
        <v>SC</v>
      </c>
      <c r="R19" s="8" t="str">
        <f ca="1">VLOOKUP(R18,$N$2:$O$19,2,FALSE)</f>
        <v>PE</v>
      </c>
      <c r="T19" s="8" t="str">
        <f ca="1">VLOOKUP(T18,$N$2:$O$19,2,FALSE)</f>
        <v>PM</v>
      </c>
    </row>
    <row r="20" spans="2:20">
      <c r="B20" s="5">
        <v>15.090909</v>
      </c>
      <c r="C20" s="5">
        <v>10</v>
      </c>
      <c r="D20" s="5">
        <v>9.4444440000000007</v>
      </c>
      <c r="E20" s="5">
        <v>9.1999999999999993</v>
      </c>
      <c r="F20" s="5">
        <v>8.4375</v>
      </c>
      <c r="G20" s="5">
        <v>8.25</v>
      </c>
      <c r="H20" s="5">
        <v>7.3636359999999996</v>
      </c>
      <c r="I20" s="5">
        <v>7.2352939999999997</v>
      </c>
      <c r="J20" s="5">
        <v>6.9</v>
      </c>
      <c r="K20" s="5">
        <v>6.6666670000000003</v>
      </c>
      <c r="L20" s="5">
        <v>6.4</v>
      </c>
      <c r="M20" s="5">
        <v>6.3846150000000002</v>
      </c>
      <c r="N20" s="5">
        <v>6.3333329999999997</v>
      </c>
      <c r="O20" s="5">
        <v>6.25</v>
      </c>
      <c r="P20" s="5">
        <v>5.9090910000000001</v>
      </c>
      <c r="Q20" s="5">
        <v>4.2727269999999997</v>
      </c>
      <c r="R20" s="5">
        <v>4.05</v>
      </c>
      <c r="T20" s="5">
        <v>2.875</v>
      </c>
    </row>
    <row r="21" spans="2:20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2:20">
      <c r="B22" t="s">
        <v>59</v>
      </c>
    </row>
    <row r="24" spans="2:20">
      <c r="B24" s="6" t="str">
        <f ca="1">VLOOKUP(B23,$N$2:$O$19,2,FALSE)</f>
        <v>IR</v>
      </c>
      <c r="C24" s="7" t="str">
        <f ca="1">VLOOKUP(C23,$N$2:$O$19,2,FALSE)</f>
        <v>CA</v>
      </c>
      <c r="D24" s="7" t="str">
        <f ca="1">VLOOKUP(D23,$N$2:$O$19,2,FALSE)</f>
        <v>PS</v>
      </c>
      <c r="E24" s="7" t="str">
        <f ca="1">VLOOKUP(E23,$N$2:$O$19,2,FALSE)</f>
        <v>IA</v>
      </c>
      <c r="F24" s="7" t="str">
        <f ca="1">VLOOKUP(F23,$N$2:$O$19,2,FALSE)</f>
        <v>AU</v>
      </c>
      <c r="G24" s="7" t="str">
        <f ca="1">VLOOKUP(G23,$N$2:$O$19,2,FALSE)</f>
        <v>CP</v>
      </c>
      <c r="H24" s="7" t="str">
        <f ca="1">VLOOKUP(H23,$N$2:$O$19,2,FALSE)</f>
        <v>SC</v>
      </c>
      <c r="I24" s="7" t="str">
        <f ca="1">VLOOKUP(I23,$N$2:$O$19,2,FALSE)</f>
        <v>SI</v>
      </c>
      <c r="J24" s="7" t="str">
        <f ca="1">VLOOKUP(J23,$N$2:$O$19,2,FALSE)</f>
        <v>MA</v>
      </c>
      <c r="K24" s="7" t="str">
        <f ca="1">VLOOKUP(K23,$N$2:$O$19,2,FALSE)</f>
        <v>CM</v>
      </c>
      <c r="L24" s="7" t="str">
        <f ca="1">VLOOKUP(L23,$N$2:$O$19,2,FALSE)</f>
        <v>MP</v>
      </c>
      <c r="M24" s="7" t="str">
        <f ca="1">VLOOKUP(M23,$N$2:$O$19,2,FALSE)</f>
        <v>PE</v>
      </c>
      <c r="N24" s="7" t="str">
        <f ca="1">VLOOKUP(N23,$N$2:$O$19,2,FALSE)</f>
        <v>AC</v>
      </c>
      <c r="O24" s="7" t="str">
        <f ca="1">VLOOKUP(O23,$N$2:$O$19,2,FALSE)</f>
        <v>SA</v>
      </c>
      <c r="P24" s="7" t="str">
        <f ca="1">VLOOKUP(P23,$N$2:$O$19,2,FALSE)</f>
        <v>RA</v>
      </c>
      <c r="Q24" s="7" t="str">
        <f ca="1">VLOOKUP(Q23,$N$2:$O$19,2,FALSE)</f>
        <v>PL</v>
      </c>
      <c r="R24" s="8" t="str">
        <f ca="1">VLOOKUP(R23,$N$2:$O$19,2,FALSE)</f>
        <v>AT</v>
      </c>
      <c r="T24" s="6" t="str">
        <f t="shared" ref="T24" ca="1" si="0">VLOOKUP(T23,$N$3:$O$21,2,FALSE)</f>
        <v>PM</v>
      </c>
    </row>
    <row r="25" spans="2:20">
      <c r="B25" s="5">
        <v>0.47654999999999997</v>
      </c>
      <c r="C25" s="5">
        <v>0.43850499999999998</v>
      </c>
      <c r="D25" s="5">
        <v>0.402721</v>
      </c>
      <c r="E25" s="5">
        <v>0.39213599999999998</v>
      </c>
      <c r="F25" s="5">
        <v>0.39147599999999999</v>
      </c>
      <c r="G25" s="5">
        <v>0.37007499999999999</v>
      </c>
      <c r="H25" s="5">
        <v>0.36571599999999999</v>
      </c>
      <c r="I25" s="5">
        <v>0.354771</v>
      </c>
      <c r="J25" s="5">
        <v>0.35338999999999998</v>
      </c>
      <c r="K25" s="5">
        <v>0.34620899999999999</v>
      </c>
      <c r="L25" s="5">
        <v>0.33830500000000002</v>
      </c>
      <c r="M25" s="5">
        <v>0.31992799999999999</v>
      </c>
      <c r="N25" s="5">
        <v>0.28906700000000002</v>
      </c>
      <c r="O25" s="5">
        <v>0.271976</v>
      </c>
      <c r="P25" s="5">
        <v>0.23281299999999999</v>
      </c>
      <c r="Q25" s="5">
        <v>0.216197</v>
      </c>
      <c r="R25" s="5">
        <v>0.18939400000000001</v>
      </c>
      <c r="T25" s="5">
        <v>0.53766199999999997</v>
      </c>
    </row>
    <row r="26" spans="2:20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2:20">
      <c r="B27" t="s">
        <v>60</v>
      </c>
    </row>
    <row r="29" spans="2:20">
      <c r="B29" s="6" t="str">
        <f ca="1">VLOOKUP(B28,$N$2:$O$19,2,FALSE)</f>
        <v>CP</v>
      </c>
      <c r="C29" s="7" t="str">
        <f ca="1">VLOOKUP(C28,$N$2:$O$19,2,FALSE)</f>
        <v>CM</v>
      </c>
      <c r="D29" s="7" t="str">
        <f ca="1">VLOOKUP(D28,$N$2:$O$19,2,FALSE)</f>
        <v>AC</v>
      </c>
      <c r="E29" s="7" t="str">
        <f ca="1">VLOOKUP(E28,$N$2:$O$19,2,FALSE)</f>
        <v>IR</v>
      </c>
      <c r="F29" s="7" t="str">
        <f ca="1">VLOOKUP(F28,$N$2:$O$19,2,FALSE)</f>
        <v>AU</v>
      </c>
      <c r="G29" s="7" t="str">
        <f ca="1">VLOOKUP(G28,$N$2:$O$19,2,FALSE)</f>
        <v>PS</v>
      </c>
      <c r="H29" s="7" t="str">
        <f ca="1">VLOOKUP(H28,$N$2:$O$19,2,FALSE)</f>
        <v>SA</v>
      </c>
      <c r="I29" s="7" t="str">
        <f ca="1">VLOOKUP(I28,$N$2:$O$19,2,FALSE)</f>
        <v>IA</v>
      </c>
      <c r="J29" s="7" t="str">
        <f ca="1">VLOOKUP(J28,$N$2:$O$19,2,FALSE)</f>
        <v>PE</v>
      </c>
      <c r="K29" s="7" t="str">
        <f ca="1">VLOOKUP(K28,$N$2:$O$19,2,FALSE)</f>
        <v>SC</v>
      </c>
      <c r="L29" s="7" t="str">
        <f ca="1">VLOOKUP(L28,$N$2:$O$19,2,FALSE)</f>
        <v>SI</v>
      </c>
      <c r="M29" s="7" t="str">
        <f ca="1">VLOOKUP(M28,$N$2:$O$19,2,FALSE)</f>
        <v>MA</v>
      </c>
      <c r="N29" s="7" t="str">
        <f ca="1">VLOOKUP(N28,$N$2:$O$19,2,FALSE)</f>
        <v>AT</v>
      </c>
      <c r="O29" s="7" t="str">
        <f ca="1">VLOOKUP(O28,$N$2:$O$19,2,FALSE)</f>
        <v>RA</v>
      </c>
      <c r="P29" s="7" t="str">
        <f ca="1">VLOOKUP(P28,$N$2:$O$19,2,FALSE)</f>
        <v>CA</v>
      </c>
      <c r="Q29" s="7" t="str">
        <f ca="1">VLOOKUP(Q28,$N$2:$O$19,2,FALSE)</f>
        <v>MP</v>
      </c>
      <c r="R29" s="8" t="str">
        <f ca="1">VLOOKUP(R28,$N$2:$O$19,2,FALSE)</f>
        <v>PL</v>
      </c>
      <c r="T29" s="8" t="str">
        <f ca="1">VLOOKUP(S28,$N$3:$O$21,2,FALSE)</f>
        <v>PM</v>
      </c>
    </row>
    <row r="30" spans="2:20">
      <c r="B30" s="5">
        <f ca="1">B28/B29</f>
        <v>0.14912280701754385</v>
      </c>
      <c r="C30" s="5">
        <f ca="1">C28/C29</f>
        <v>0.12195121951219512</v>
      </c>
      <c r="D30" s="5">
        <f ca="1">D28/D29</f>
        <v>0.12025316455696203</v>
      </c>
      <c r="E30" s="5">
        <f ca="1">E28/E29</f>
        <v>0.10843373493975904</v>
      </c>
      <c r="F30" s="5">
        <f ca="1">F28/F29</f>
        <v>0.10465116279069768</v>
      </c>
      <c r="G30" s="5">
        <f ca="1">G28/G29</f>
        <v>9.5238095238095233E-2</v>
      </c>
      <c r="H30" s="5">
        <f ca="1">H28/H29</f>
        <v>7.1856287425149698E-2</v>
      </c>
      <c r="I30" s="5">
        <f ca="1">I28/I29</f>
        <v>4.4247787610619468E-2</v>
      </c>
      <c r="J30" s="5">
        <f ca="1">J28/J29</f>
        <v>3.9603960396039604E-2</v>
      </c>
      <c r="K30" s="5">
        <f ca="1">K28/K29</f>
        <v>3.3472803347280332E-2</v>
      </c>
      <c r="L30" s="5">
        <f ca="1">L28/L29</f>
        <v>2.6315789473684209E-2</v>
      </c>
      <c r="M30" s="5">
        <f ca="1">M28/M29</f>
        <v>2.564102564102564E-2</v>
      </c>
      <c r="N30" s="5">
        <f ca="1">N28/N29</f>
        <v>2.3255813953488372E-2</v>
      </c>
      <c r="O30" s="5">
        <f ca="1">O28/O29</f>
        <v>2.0833333333333332E-2</v>
      </c>
      <c r="P30" s="5">
        <f ca="1">P28/P29</f>
        <v>1.834862385321101E-2</v>
      </c>
      <c r="Q30" s="5">
        <f ca="1">Q28/Q29</f>
        <v>1.2500000000000001E-2</v>
      </c>
      <c r="R30" s="5">
        <f ca="1">R28/R29</f>
        <v>0</v>
      </c>
      <c r="T30" s="5">
        <v>0</v>
      </c>
    </row>
    <row r="33" spans="2:18">
      <c r="B33" s="6" t="str">
        <f t="shared" ref="B33:R33" ca="1" si="1">VLOOKUP(B32,$N$2:$O$19,2,FALSE)</f>
        <v>AC</v>
      </c>
      <c r="C33" s="7" t="str">
        <f t="shared" ca="1" si="1"/>
        <v>CM</v>
      </c>
      <c r="D33" s="7" t="str">
        <f t="shared" ca="1" si="1"/>
        <v>AU</v>
      </c>
      <c r="E33" s="7" t="str">
        <f t="shared" ca="1" si="1"/>
        <v>CP</v>
      </c>
      <c r="F33" s="7" t="str">
        <f t="shared" ca="1" si="1"/>
        <v>SA</v>
      </c>
      <c r="G33" s="7" t="str">
        <f t="shared" ca="1" si="1"/>
        <v>IR</v>
      </c>
      <c r="H33" s="7" t="str">
        <f t="shared" ca="1" si="1"/>
        <v>SC</v>
      </c>
      <c r="I33" s="7" t="str">
        <f t="shared" ca="1" si="1"/>
        <v>PS</v>
      </c>
      <c r="J33" s="7" t="str">
        <f t="shared" ca="1" si="1"/>
        <v>IA</v>
      </c>
      <c r="K33" s="7" t="str">
        <f t="shared" ca="1" si="1"/>
        <v>PE</v>
      </c>
      <c r="L33" s="7" t="str">
        <f t="shared" ca="1" si="1"/>
        <v>SI</v>
      </c>
      <c r="M33" s="7" t="str">
        <f t="shared" ca="1" si="1"/>
        <v>MA</v>
      </c>
      <c r="N33" s="7" t="str">
        <f t="shared" ca="1" si="1"/>
        <v>CA</v>
      </c>
      <c r="O33" s="7" t="str">
        <f t="shared" ca="1" si="1"/>
        <v>AT</v>
      </c>
      <c r="P33" s="7" t="str">
        <f t="shared" ca="1" si="1"/>
        <v>RA</v>
      </c>
      <c r="Q33" s="7" t="str">
        <f t="shared" ca="1" si="1"/>
        <v>MP</v>
      </c>
      <c r="R33" s="8" t="str">
        <f t="shared" ca="1" si="1"/>
        <v>PL</v>
      </c>
    </row>
    <row r="34" spans="2:18">
      <c r="B34" s="13">
        <v>38</v>
      </c>
      <c r="C34" s="13">
        <v>25</v>
      </c>
      <c r="D34" s="13">
        <v>18</v>
      </c>
      <c r="E34" s="13">
        <v>17</v>
      </c>
      <c r="F34" s="13">
        <v>12</v>
      </c>
      <c r="G34" s="13">
        <v>9</v>
      </c>
      <c r="H34" s="13">
        <v>8</v>
      </c>
      <c r="I34" s="13">
        <v>6</v>
      </c>
      <c r="J34" s="13">
        <v>5</v>
      </c>
      <c r="K34" s="13">
        <v>4</v>
      </c>
      <c r="L34" s="13">
        <v>4</v>
      </c>
      <c r="M34" s="13">
        <v>2</v>
      </c>
      <c r="N34" s="13">
        <v>2</v>
      </c>
      <c r="O34" s="13">
        <v>1</v>
      </c>
      <c r="P34" s="13">
        <v>1</v>
      </c>
      <c r="Q34" s="13">
        <v>1</v>
      </c>
      <c r="R34" s="13">
        <v>0</v>
      </c>
    </row>
  </sheetData>
  <conditionalFormatting sqref="B5:S5">
    <cfRule type="colorScale" priority="19">
      <colorScale>
        <cfvo type="min"/>
        <cfvo type="max"/>
        <color rgb="FFFCFCFF"/>
        <color rgb="FF63BE7B"/>
      </colorScale>
    </cfRule>
  </conditionalFormatting>
  <conditionalFormatting sqref="B10:S10">
    <cfRule type="colorScale" priority="14">
      <colorScale>
        <cfvo type="min"/>
        <cfvo type="max"/>
        <color rgb="FFFCFCFF"/>
        <color theme="4" tint="0.39997558519241921"/>
      </colorScale>
    </cfRule>
  </conditionalFormatting>
  <conditionalFormatting sqref="B21:S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B26:S26">
    <cfRule type="colorScale" priority="11">
      <colorScale>
        <cfvo type="min"/>
        <cfvo type="max"/>
        <color rgb="FFFCFCFF"/>
        <color theme="4" tint="0.39997558519241921"/>
      </colorScale>
    </cfRule>
  </conditionalFormatting>
  <conditionalFormatting sqref="T30">
    <cfRule type="colorScale" priority="20">
      <colorScale>
        <cfvo type="min"/>
        <cfvo type="max"/>
        <color rgb="FFFCFCFF"/>
        <color rgb="FFFFC000"/>
      </colorScale>
    </cfRule>
  </conditionalFormatting>
  <conditionalFormatting sqref="T25">
    <cfRule type="colorScale" priority="9">
      <colorScale>
        <cfvo type="min"/>
        <cfvo type="max"/>
        <color rgb="FFFCFCFF"/>
        <color theme="4" tint="0.39997558519241921"/>
      </colorScale>
    </cfRule>
  </conditionalFormatting>
  <conditionalFormatting sqref="B34:R34">
    <cfRule type="colorScale" priority="8">
      <colorScale>
        <cfvo type="min"/>
        <cfvo type="max"/>
        <color rgb="FFFCFCFF"/>
        <color rgb="FFFFC000"/>
      </colorScale>
    </cfRule>
  </conditionalFormatting>
  <conditionalFormatting sqref="B4:S4">
    <cfRule type="colorScale" priority="7">
      <colorScale>
        <cfvo type="min"/>
        <cfvo type="max"/>
        <color rgb="FFFCFCFF"/>
        <color rgb="FF63BE7B"/>
      </colorScale>
    </cfRule>
  </conditionalFormatting>
  <conditionalFormatting sqref="B20:R20">
    <cfRule type="colorScale" priority="6">
      <colorScale>
        <cfvo type="min"/>
        <cfvo type="max"/>
        <color rgb="FFFCFCFF"/>
        <color rgb="FF63BE7B"/>
      </colorScale>
    </cfRule>
  </conditionalFormatting>
  <conditionalFormatting sqref="T20">
    <cfRule type="colorScale" priority="5">
      <colorScale>
        <cfvo type="min"/>
        <cfvo type="max"/>
        <color rgb="FFFCFCFF"/>
        <color rgb="FF63BE7B"/>
      </colorScale>
    </cfRule>
  </conditionalFormatting>
  <conditionalFormatting sqref="B14:S14">
    <cfRule type="colorScale" priority="4">
      <colorScale>
        <cfvo type="min"/>
        <cfvo type="max"/>
        <color rgb="FFFCFCFF"/>
        <color rgb="FFFFC000"/>
      </colorScale>
    </cfRule>
  </conditionalFormatting>
  <conditionalFormatting sqref="B30:R30">
    <cfRule type="colorScale" priority="3">
      <colorScale>
        <cfvo type="min"/>
        <cfvo type="max"/>
        <color rgb="FFFCFCFF"/>
        <color rgb="FFFFC000"/>
      </colorScale>
    </cfRule>
  </conditionalFormatting>
  <conditionalFormatting sqref="B9:S9">
    <cfRule type="colorScale" priority="2">
      <colorScale>
        <cfvo type="min"/>
        <cfvo type="max"/>
        <color rgb="FFFCFCFF"/>
        <color theme="4" tint="0.39997558519241921"/>
      </colorScale>
    </cfRule>
  </conditionalFormatting>
  <conditionalFormatting sqref="B25:R25">
    <cfRule type="colorScale" priority="1">
      <colorScale>
        <cfvo type="min"/>
        <cfvo type="max"/>
        <color rgb="FFFCFCFF"/>
        <color theme="4" tint="0.39997558519241921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2018-07-17T17:39:01Z</dcterms:created>
  <dcterms:modified xsi:type="dcterms:W3CDTF">2018-07-20T14:32:21Z</dcterms:modified>
</cp:coreProperties>
</file>