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/GitHub/Word-Clock/"/>
    </mc:Choice>
  </mc:AlternateContent>
  <bookViews>
    <workbookView xWindow="0" yWindow="460" windowWidth="33600" windowHeight="20460" tabRatio="500" activeTab="1"/>
  </bookViews>
  <sheets>
    <sheet name="Hours" sheetId="1" r:id="rId1"/>
    <sheet name="Minutes" sheetId="2" r:id="rId2"/>
    <sheet name="TOTAL" sheetId="4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4" l="1"/>
  <c r="N2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N26" i="4"/>
  <c r="B2" i="4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23" i="4"/>
  <c r="C23" i="4"/>
  <c r="D23" i="4"/>
  <c r="B24" i="4"/>
  <c r="C24" i="4"/>
  <c r="D24" i="4"/>
  <c r="B25" i="4"/>
  <c r="C25" i="4"/>
  <c r="D25" i="4"/>
  <c r="D28" i="4"/>
  <c r="D2" i="2"/>
  <c r="F2" i="2"/>
  <c r="F62" i="2"/>
  <c r="J2" i="2"/>
  <c r="J62" i="2"/>
  <c r="F3" i="4"/>
  <c r="F4" i="4"/>
  <c r="F5" i="4"/>
  <c r="F6" i="4"/>
  <c r="F7" i="4"/>
  <c r="H2" i="2"/>
  <c r="H62" i="2"/>
  <c r="F8" i="4"/>
  <c r="C9" i="4"/>
  <c r="F9" i="4"/>
  <c r="C10" i="4"/>
  <c r="F10" i="4"/>
  <c r="C11" i="4"/>
  <c r="F11" i="4"/>
  <c r="F12" i="4"/>
  <c r="F13" i="4"/>
  <c r="F14" i="4"/>
  <c r="F15" i="4"/>
  <c r="F16" i="4"/>
  <c r="F17" i="4"/>
  <c r="C18" i="4"/>
  <c r="B18" i="4"/>
  <c r="D18" i="4"/>
  <c r="F18" i="4"/>
  <c r="C19" i="4"/>
  <c r="F19" i="4"/>
  <c r="C20" i="4"/>
  <c r="F20" i="4"/>
  <c r="C21" i="4"/>
  <c r="F21" i="4"/>
  <c r="C22" i="4"/>
  <c r="F22" i="4"/>
  <c r="F23" i="4"/>
  <c r="F24" i="4"/>
  <c r="F25" i="4"/>
  <c r="F2" i="4"/>
  <c r="D9" i="4"/>
  <c r="D10" i="4"/>
  <c r="D11" i="4"/>
  <c r="D19" i="4"/>
  <c r="D20" i="4"/>
  <c r="D21" i="4"/>
  <c r="D22" i="4"/>
  <c r="E28" i="4"/>
  <c r="B9" i="4"/>
  <c r="B10" i="4"/>
  <c r="B11" i="4"/>
  <c r="B19" i="4"/>
  <c r="B20" i="4"/>
  <c r="B21" i="4"/>
  <c r="B22" i="4"/>
  <c r="D29" i="4"/>
  <c r="D30" i="4"/>
  <c r="D32" i="4"/>
  <c r="D34" i="4"/>
  <c r="D35" i="4"/>
  <c r="D37" i="4"/>
  <c r="E29" i="4"/>
  <c r="E30" i="4"/>
  <c r="E32" i="4"/>
  <c r="E34" i="4"/>
  <c r="E35" i="4"/>
  <c r="E37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C2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" i="1"/>
</calcChain>
</file>

<file path=xl/sharedStrings.xml><?xml version="1.0" encoding="utf-8"?>
<sst xmlns="http://schemas.openxmlformats.org/spreadsheetml/2006/main" count="351" uniqueCount="62">
  <si>
    <t>TWELVE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</si>
  <si>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</si>
  <si>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</si>
  <si>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</si>
  <si>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</si>
  <si>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</si>
  <si>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</si>
  <si>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</si>
  <si>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</si>
  <si>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</si>
  <si>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</si>
  <si>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</si>
  <si>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THIRTEEN</t>
  </si>
  <si>
    <t>FOURTEEN</t>
  </si>
  <si>
    <t>SIXTEEN</t>
  </si>
  <si>
    <t>SEVENTEEN</t>
  </si>
  <si>
    <t>QUARTER</t>
  </si>
  <si>
    <t>EIGHTEEN</t>
  </si>
  <si>
    <t>NINETEEN</t>
  </si>
  <si>
    <t>TWENTY</t>
  </si>
  <si>
    <t>TWENTY ONE</t>
  </si>
  <si>
    <t>TWENTY TWO</t>
  </si>
  <si>
    <t>TWENTY THREE</t>
  </si>
  <si>
    <t>TWENTY FOUR</t>
  </si>
  <si>
    <t>TWENTY FIVE</t>
  </si>
  <si>
    <t>TWENTY SIX</t>
  </si>
  <si>
    <t>TWENTY SEVEN</t>
  </si>
  <si>
    <t>TWENTY EIGHT</t>
  </si>
  <si>
    <t>TWENTY NINE</t>
  </si>
  <si>
    <t>HALF</t>
  </si>
  <si>
    <t>PAST</t>
  </si>
  <si>
    <t>TO</t>
  </si>
  <si>
    <t>IT IS</t>
  </si>
  <si>
    <t>1 MIN</t>
  </si>
  <si>
    <t>5 MIN</t>
  </si>
  <si>
    <t>YES</t>
  </si>
  <si>
    <t>NO</t>
  </si>
  <si>
    <t>15 MIN</t>
  </si>
  <si>
    <t>HOUR</t>
  </si>
  <si>
    <t>O'CLOCK</t>
  </si>
  <si>
    <t>PERIOD</t>
  </si>
  <si>
    <t>MINUTES PAST/TO</t>
  </si>
  <si>
    <t>CURRENT DRAW PER LED (mA):</t>
  </si>
  <si>
    <t>OPERATING VOLTAGE (V):</t>
  </si>
  <si>
    <t>AVERAGE CURRENT DRAWN (A):</t>
  </si>
  <si>
    <t>TOTAL POWER DRAWN (W):</t>
  </si>
  <si>
    <t>kWh PER YEAR:</t>
  </si>
  <si>
    <t>PRICE PER kWh ©</t>
  </si>
  <si>
    <t>TOTAL OPERATING COST PER YEAR:</t>
  </si>
  <si>
    <t>AVG LED'S PER SECOND:</t>
  </si>
  <si>
    <t>TOTAL SECONDS PER DAY (24*60*60):</t>
  </si>
  <si>
    <t>BRIGHTNESS (%)</t>
  </si>
  <si>
    <t>FADE IN</t>
  </si>
  <si>
    <t>ON</t>
  </si>
  <si>
    <t>FADE OUT</t>
  </si>
  <si>
    <t>TOTAL</t>
  </si>
  <si>
    <t>TOTAL EQUIV LED SECS</t>
  </si>
  <si>
    <t>mAh</t>
  </si>
  <si>
    <t>MAX</t>
  </si>
  <si>
    <t>ACTUAL</t>
  </si>
  <si>
    <t>LED OPERATING SECONDS PER DAY:</t>
  </si>
  <si>
    <t>TOTAL LED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</si>
</sst>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20" fontId="0" fillId="0" borderId="0" xfId="0" applyNumberFormat="1"/>
    <xf numFmtId="46" fontId="0" fillId="0" borderId="0" xfId="0" applyNumberFormat="1"/>
    <xf numFmtId="9" fontId="0" fillId="0" borderId="0" xfId="1" applyFont="1"/>
    <xf numFmtId="0" fontId="2" fillId="0" borderId="0" xfId="0" applyFont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4" fontId="2" fillId="0" borderId="1" xfId="0" applyNumberFormat="1" applyFont="1" applyBorder="1"/>
    <xf numFmtId="0" fontId="0" fillId="0" borderId="0" xfId="0" applyBorder="1"/>
    <xf numFmtId="165" fontId="0" fillId="0" borderId="0" xfId="0" applyNumberFormat="1" applyBorder="1"/>
    <xf numFmtId="164" fontId="2" fillId="0" borderId="0" xfId="0" applyNumberFormat="1" applyFont="1" applyBorder="1"/>
    <xf numFmtId="2" fontId="0" fillId="0" borderId="0" xfId="0" applyNumberFormat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27" sqref="C27"/>
    </sheetView>
  </sheetViews>
  <sheetFormatPr baseColWidth="10" defaultRowHeight="16" x14ac:dyDescent="0.2"/>
  <sheetData>
    <row r="1" spans="1:3" x14ac:dyDescent="0.2">
      <c r="A1" s="1">
        <v>0</v>
      </c>
      <c r="B1" t="s">
        <v>0</v>
      </c>
      <c r="C1">
        <f>LEN(B1)</f>
        <v>6</v>
      </c>
    </row>
    <row r="2" spans="1:3" x14ac:dyDescent="0.2">
      <c r="A2" s="1">
        <v>4.1666666666666664E-2</v>
      </c>
      <c r="B2" t="s">
        <v>1</v>
      </c>
      <c r="C2">
        <f t="shared" ref="C2:C24" si="0">LEN(B2)</f>
        <v>3</v>
      </c>
    </row>
    <row r="3" spans="1:3" x14ac:dyDescent="0.2">
      <c r="A3" s="1">
        <v>8.3333333333333329E-2</v>
      </c>
      <c r="B3" t="s">
        <v>2</v>
      </c>
      <c r="C3">
        <f t="shared" si="0"/>
        <v>3</v>
      </c>
    </row>
    <row r="4" spans="1:3" x14ac:dyDescent="0.2">
      <c r="A4" s="1">
        <v>0.125</v>
      </c>
      <c r="B4" t="s">
        <v>3</v>
      </c>
      <c r="C4">
        <f t="shared" si="0"/>
        <v>5</v>
      </c>
    </row>
    <row r="5" spans="1:3" x14ac:dyDescent="0.2">
      <c r="A5" s="1">
        <v>0.16666666666666666</v>
      </c>
      <c r="B5" t="s">
        <v>4</v>
      </c>
      <c r="C5">
        <f t="shared" si="0"/>
        <v>4</v>
      </c>
    </row>
    <row r="6" spans="1:3" x14ac:dyDescent="0.2">
      <c r="A6" s="1">
        <v>0.20833333333333334</v>
      </c>
      <c r="B6" t="s">
        <v>5</v>
      </c>
      <c r="C6">
        <f t="shared" si="0"/>
        <v>4</v>
      </c>
    </row>
    <row r="7" spans="1:3" x14ac:dyDescent="0.2">
      <c r="A7" s="1">
        <v>0.25</v>
      </c>
      <c r="B7" t="s">
        <v>6</v>
      </c>
      <c r="C7">
        <f t="shared" si="0"/>
        <v>3</v>
      </c>
    </row>
    <row r="8" spans="1:3" x14ac:dyDescent="0.2">
      <c r="A8" s="1">
        <v>0.29166666666666669</v>
      </c>
      <c r="B8" t="s">
        <v>7</v>
      </c>
      <c r="C8">
        <f t="shared" si="0"/>
        <v>5</v>
      </c>
    </row>
    <row r="9" spans="1:3" x14ac:dyDescent="0.2">
      <c r="A9" s="1">
        <v>0.33333333333333331</v>
      </c>
      <c r="B9" t="s">
        <v>8</v>
      </c>
      <c r="C9">
        <f t="shared" si="0"/>
        <v>5</v>
      </c>
    </row>
    <row r="10" spans="1:3" x14ac:dyDescent="0.2">
      <c r="A10" s="1">
        <v>0.375</v>
      </c>
      <c r="B10" t="s">
        <v>9</v>
      </c>
      <c r="C10">
        <f t="shared" si="0"/>
        <v>4</v>
      </c>
    </row>
    <row r="11" spans="1:3" x14ac:dyDescent="0.2">
      <c r="A11" s="1">
        <v>0.41666666666666669</v>
      </c>
      <c r="B11" t="s">
        <v>10</v>
      </c>
      <c r="C11">
        <f t="shared" si="0"/>
        <v>3</v>
      </c>
    </row>
    <row r="12" spans="1:3" x14ac:dyDescent="0.2">
      <c r="A12" s="1">
        <v>0.45833333333333331</v>
      </c>
      <c r="B12" t="s">
        <v>11</v>
      </c>
      <c r="C12">
        <f t="shared" si="0"/>
        <v>6</v>
      </c>
    </row>
    <row r="13" spans="1:3" x14ac:dyDescent="0.2">
      <c r="A13" s="1">
        <v>0.5</v>
      </c>
      <c r="B13" t="s">
        <v>0</v>
      </c>
      <c r="C13">
        <f t="shared" si="0"/>
        <v>6</v>
      </c>
    </row>
    <row r="14" spans="1:3" x14ac:dyDescent="0.2">
      <c r="A14" s="1">
        <v>0.54166666666666663</v>
      </c>
      <c r="B14" t="s">
        <v>1</v>
      </c>
      <c r="C14">
        <f t="shared" si="0"/>
        <v>3</v>
      </c>
    </row>
    <row r="15" spans="1:3" x14ac:dyDescent="0.2">
      <c r="A15" s="1">
        <v>0.58333333333333337</v>
      </c>
      <c r="B15" t="s">
        <v>2</v>
      </c>
      <c r="C15">
        <f t="shared" si="0"/>
        <v>3</v>
      </c>
    </row>
    <row r="16" spans="1:3" x14ac:dyDescent="0.2">
      <c r="A16" s="1">
        <v>0.625</v>
      </c>
      <c r="B16" t="s">
        <v>3</v>
      </c>
      <c r="C16">
        <f t="shared" si="0"/>
        <v>5</v>
      </c>
    </row>
    <row r="17" spans="1:3" x14ac:dyDescent="0.2">
      <c r="A17" s="1">
        <v>0.66666666666666663</v>
      </c>
      <c r="B17" t="s">
        <v>4</v>
      </c>
      <c r="C17">
        <f t="shared" si="0"/>
        <v>4</v>
      </c>
    </row>
    <row r="18" spans="1:3" x14ac:dyDescent="0.2">
      <c r="A18" s="1">
        <v>0.70833333333333337</v>
      </c>
      <c r="B18" t="s">
        <v>5</v>
      </c>
      <c r="C18">
        <f t="shared" si="0"/>
        <v>4</v>
      </c>
    </row>
    <row r="19" spans="1:3" x14ac:dyDescent="0.2">
      <c r="A19" s="1">
        <v>0.75</v>
      </c>
      <c r="B19" t="s">
        <v>6</v>
      </c>
      <c r="C19">
        <f t="shared" si="0"/>
        <v>3</v>
      </c>
    </row>
    <row r="20" spans="1:3" x14ac:dyDescent="0.2">
      <c r="A20" s="1">
        <v>0.79166666666666663</v>
      </c>
      <c r="B20" t="s">
        <v>7</v>
      </c>
      <c r="C20">
        <f t="shared" si="0"/>
        <v>5</v>
      </c>
    </row>
    <row r="21" spans="1:3" x14ac:dyDescent="0.2">
      <c r="A21" s="1">
        <v>0.83333333333333337</v>
      </c>
      <c r="B21" t="s">
        <v>8</v>
      </c>
      <c r="C21">
        <f t="shared" si="0"/>
        <v>5</v>
      </c>
    </row>
    <row r="22" spans="1:3" x14ac:dyDescent="0.2">
      <c r="A22" s="1">
        <v>0.875</v>
      </c>
      <c r="B22" t="s">
        <v>9</v>
      </c>
      <c r="C22">
        <f t="shared" si="0"/>
        <v>4</v>
      </c>
    </row>
    <row r="23" spans="1:3" x14ac:dyDescent="0.2">
      <c r="A23" s="1">
        <v>0.91666666666666663</v>
      </c>
      <c r="B23" t="s">
        <v>10</v>
      </c>
      <c r="C23">
        <f t="shared" si="0"/>
        <v>3</v>
      </c>
    </row>
    <row r="24" spans="1:3" x14ac:dyDescent="0.2">
      <c r="A24" s="1">
        <v>0.95833333333333337</v>
      </c>
      <c r="B24" t="s">
        <v>11</v>
      </c>
      <c r="C24">
        <f t="shared" si="0"/>
        <v>6</v>
      </c>
    </row>
    <row r="25" spans="1:3" x14ac:dyDescent="0.2">
      <c r="A25" s="2"/>
      <c r="C25">
        <f>SUM(C1:C24)</f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N24" sqref="N24"/>
    </sheetView>
  </sheetViews>
  <sheetFormatPr baseColWidth="10" defaultRowHeight="16" x14ac:dyDescent="0.2"/>
  <sheetData>
    <row r="1" spans="1:10" x14ac:dyDescent="0.2">
      <c r="E1" t="s">
        <v>33</v>
      </c>
      <c r="G1" t="s">
        <v>34</v>
      </c>
      <c r="I1" t="s">
        <v>37</v>
      </c>
    </row>
    <row r="2" spans="1:10" x14ac:dyDescent="0.2">
      <c r="A2" s="1">
        <v>0</v>
      </c>
      <c r="D2">
        <f>LEN(SUBSTITUTE(B2," ",""))+LEN(SUBSTITUTE(C2," ",""))</f>
        <v>0</v>
      </c>
      <c r="E2" t="s">
        <v>35</v>
      </c>
      <c r="F2">
        <f>IF(E2="YES",$D2,0)</f>
        <v>0</v>
      </c>
      <c r="G2" t="s">
        <v>35</v>
      </c>
      <c r="H2">
        <f>IF(G2="YES",$D2,0)</f>
        <v>0</v>
      </c>
      <c r="I2" t="s">
        <v>35</v>
      </c>
      <c r="J2">
        <f>IF(I2="YES",$D2,0)</f>
        <v>0</v>
      </c>
    </row>
    <row r="3" spans="1:10" x14ac:dyDescent="0.2">
      <c r="A3" s="1">
        <v>6.9444444444444447E-4</v>
      </c>
      <c r="B3" t="s">
        <v>1</v>
      </c>
      <c r="C3" t="s">
        <v>30</v>
      </c>
      <c r="D3">
        <f t="shared" ref="D3:D61" si="0">LEN(SUBSTITUTE(B3," ",""))+LEN(SUBSTITUTE(C3," ",""))</f>
        <v>7</v>
      </c>
      <c r="E3" t="s">
        <v>35</v>
      </c>
      <c r="F3">
        <f t="shared" ref="F3" si="1">IF(E3="YES",$D3,0)</f>
        <v>7</v>
      </c>
      <c r="G3" t="s">
        <v>36</v>
      </c>
      <c r="H3">
        <f t="shared" ref="H3:J61" si="2">IF(G3="YES",$D3,0)</f>
        <v>0</v>
      </c>
      <c r="I3" t="s">
        <v>36</v>
      </c>
      <c r="J3">
        <f t="shared" si="2"/>
        <v>0</v>
      </c>
    </row>
    <row r="4" spans="1:10" x14ac:dyDescent="0.2">
      <c r="A4" s="1">
        <v>1.3888888888888889E-3</v>
      </c>
      <c r="B4" t="s">
        <v>2</v>
      </c>
      <c r="C4" t="s">
        <v>30</v>
      </c>
      <c r="D4">
        <f t="shared" si="0"/>
        <v>7</v>
      </c>
      <c r="E4" t="s">
        <v>35</v>
      </c>
      <c r="F4">
        <f t="shared" ref="F4" si="3">IF(E4="YES",$D4,0)</f>
        <v>7</v>
      </c>
      <c r="G4" t="s">
        <v>36</v>
      </c>
      <c r="H4">
        <f t="shared" si="2"/>
        <v>0</v>
      </c>
      <c r="I4" t="s">
        <v>36</v>
      </c>
      <c r="J4">
        <f t="shared" si="2"/>
        <v>0</v>
      </c>
    </row>
    <row r="5" spans="1:10" x14ac:dyDescent="0.2">
      <c r="A5" s="1">
        <v>2.0833333333333298E-3</v>
      </c>
      <c r="B5" t="s">
        <v>3</v>
      </c>
      <c r="C5" t="s">
        <v>30</v>
      </c>
      <c r="D5">
        <f t="shared" si="0"/>
        <v>9</v>
      </c>
      <c r="E5" t="s">
        <v>35</v>
      </c>
      <c r="F5">
        <f t="shared" ref="F5" si="4">IF(E5="YES",$D5,0)</f>
        <v>9</v>
      </c>
      <c r="G5" t="s">
        <v>36</v>
      </c>
      <c r="H5">
        <f t="shared" si="2"/>
        <v>0</v>
      </c>
      <c r="I5" t="s">
        <v>36</v>
      </c>
      <c r="J5">
        <f t="shared" si="2"/>
        <v>0</v>
      </c>
    </row>
    <row r="6" spans="1:10" x14ac:dyDescent="0.2">
      <c r="A6" s="1">
        <v>2.7777777777777701E-3</v>
      </c>
      <c r="B6" t="s">
        <v>4</v>
      </c>
      <c r="C6" t="s">
        <v>30</v>
      </c>
      <c r="D6">
        <f t="shared" si="0"/>
        <v>8</v>
      </c>
      <c r="E6" t="s">
        <v>35</v>
      </c>
      <c r="F6">
        <f t="shared" ref="F6" si="5">IF(E6="YES",$D6,0)</f>
        <v>8</v>
      </c>
      <c r="G6" t="s">
        <v>36</v>
      </c>
      <c r="H6">
        <f t="shared" si="2"/>
        <v>0</v>
      </c>
      <c r="I6" t="s">
        <v>36</v>
      </c>
      <c r="J6">
        <f t="shared" si="2"/>
        <v>0</v>
      </c>
    </row>
    <row r="7" spans="1:10" x14ac:dyDescent="0.2">
      <c r="A7" s="1">
        <v>3.4722222222222199E-3</v>
      </c>
      <c r="B7" t="s">
        <v>5</v>
      </c>
      <c r="C7" t="s">
        <v>30</v>
      </c>
      <c r="D7">
        <f t="shared" si="0"/>
        <v>8</v>
      </c>
      <c r="E7" t="s">
        <v>35</v>
      </c>
      <c r="F7">
        <f t="shared" ref="F7" si="6">IF(E7="YES",$D7,0)</f>
        <v>8</v>
      </c>
      <c r="G7" t="s">
        <v>35</v>
      </c>
      <c r="H7">
        <f t="shared" si="2"/>
        <v>8</v>
      </c>
      <c r="I7" t="s">
        <v>36</v>
      </c>
      <c r="J7">
        <f t="shared" si="2"/>
        <v>0</v>
      </c>
    </row>
    <row r="8" spans="1:10" x14ac:dyDescent="0.2">
      <c r="A8" s="1">
        <v>4.1666666666666597E-3</v>
      </c>
      <c r="B8" t="s">
        <v>6</v>
      </c>
      <c r="C8" t="s">
        <v>30</v>
      </c>
      <c r="D8">
        <f t="shared" si="0"/>
        <v>7</v>
      </c>
      <c r="E8" t="s">
        <v>35</v>
      </c>
      <c r="F8">
        <f t="shared" ref="F8" si="7">IF(E8="YES",$D8,0)</f>
        <v>7</v>
      </c>
      <c r="G8" t="s">
        <v>36</v>
      </c>
      <c r="H8">
        <f t="shared" si="2"/>
        <v>0</v>
      </c>
      <c r="I8" t="s">
        <v>36</v>
      </c>
      <c r="J8">
        <f t="shared" si="2"/>
        <v>0</v>
      </c>
    </row>
    <row r="9" spans="1:10" x14ac:dyDescent="0.2">
      <c r="A9" s="1">
        <v>4.8611111111111103E-3</v>
      </c>
      <c r="B9" t="s">
        <v>7</v>
      </c>
      <c r="C9" t="s">
        <v>30</v>
      </c>
      <c r="D9">
        <f t="shared" si="0"/>
        <v>9</v>
      </c>
      <c r="E9" t="s">
        <v>35</v>
      </c>
      <c r="F9">
        <f t="shared" ref="F9" si="8">IF(E9="YES",$D9,0)</f>
        <v>9</v>
      </c>
      <c r="G9" t="s">
        <v>36</v>
      </c>
      <c r="H9">
        <f t="shared" si="2"/>
        <v>0</v>
      </c>
      <c r="I9" t="s">
        <v>36</v>
      </c>
      <c r="J9">
        <f t="shared" si="2"/>
        <v>0</v>
      </c>
    </row>
    <row r="10" spans="1:10" x14ac:dyDescent="0.2">
      <c r="A10" s="1">
        <v>5.5555555555555497E-3</v>
      </c>
      <c r="B10" t="s">
        <v>8</v>
      </c>
      <c r="C10" t="s">
        <v>30</v>
      </c>
      <c r="D10">
        <f t="shared" si="0"/>
        <v>9</v>
      </c>
      <c r="E10" t="s">
        <v>35</v>
      </c>
      <c r="F10">
        <f t="shared" ref="F10" si="9">IF(E10="YES",$D10,0)</f>
        <v>9</v>
      </c>
      <c r="G10" t="s">
        <v>36</v>
      </c>
      <c r="H10">
        <f t="shared" si="2"/>
        <v>0</v>
      </c>
      <c r="I10" t="s">
        <v>36</v>
      </c>
      <c r="J10">
        <f t="shared" si="2"/>
        <v>0</v>
      </c>
    </row>
    <row r="11" spans="1:10" x14ac:dyDescent="0.2">
      <c r="A11" s="1">
        <v>6.2500000000000003E-3</v>
      </c>
      <c r="B11" t="s">
        <v>9</v>
      </c>
      <c r="C11" t="s">
        <v>30</v>
      </c>
      <c r="D11">
        <f t="shared" si="0"/>
        <v>8</v>
      </c>
      <c r="E11" t="s">
        <v>35</v>
      </c>
      <c r="F11">
        <f t="shared" ref="F11" si="10">IF(E11="YES",$D11,0)</f>
        <v>8</v>
      </c>
      <c r="G11" t="s">
        <v>36</v>
      </c>
      <c r="H11">
        <f t="shared" si="2"/>
        <v>0</v>
      </c>
      <c r="I11" t="s">
        <v>36</v>
      </c>
      <c r="J11">
        <f t="shared" si="2"/>
        <v>0</v>
      </c>
    </row>
    <row r="12" spans="1:10" x14ac:dyDescent="0.2">
      <c r="A12" s="1">
        <v>6.9444444444444397E-3</v>
      </c>
      <c r="B12" t="s">
        <v>10</v>
      </c>
      <c r="C12" t="s">
        <v>30</v>
      </c>
      <c r="D12">
        <f t="shared" si="0"/>
        <v>7</v>
      </c>
      <c r="E12" t="s">
        <v>35</v>
      </c>
      <c r="F12">
        <f t="shared" ref="F12" si="11">IF(E12="YES",$D12,0)</f>
        <v>7</v>
      </c>
      <c r="G12" t="s">
        <v>35</v>
      </c>
      <c r="H12">
        <f t="shared" si="2"/>
        <v>7</v>
      </c>
      <c r="I12" t="s">
        <v>36</v>
      </c>
      <c r="J12">
        <f t="shared" si="2"/>
        <v>0</v>
      </c>
    </row>
    <row r="13" spans="1:10" x14ac:dyDescent="0.2">
      <c r="A13" s="1">
        <v>7.63888888888888E-3</v>
      </c>
      <c r="B13" t="s">
        <v>11</v>
      </c>
      <c r="C13" t="s">
        <v>30</v>
      </c>
      <c r="D13">
        <f t="shared" si="0"/>
        <v>10</v>
      </c>
      <c r="E13" t="s">
        <v>35</v>
      </c>
      <c r="F13">
        <f t="shared" ref="F13" si="12">IF(E13="YES",$D13,0)</f>
        <v>10</v>
      </c>
      <c r="G13" t="s">
        <v>36</v>
      </c>
      <c r="H13">
        <f t="shared" si="2"/>
        <v>0</v>
      </c>
      <c r="I13" t="s">
        <v>36</v>
      </c>
      <c r="J13">
        <f t="shared" si="2"/>
        <v>0</v>
      </c>
    </row>
    <row r="14" spans="1:10" x14ac:dyDescent="0.2">
      <c r="A14" s="1">
        <v>8.3333333333333297E-3</v>
      </c>
      <c r="B14" t="s">
        <v>0</v>
      </c>
      <c r="C14" t="s">
        <v>30</v>
      </c>
      <c r="D14">
        <f t="shared" si="0"/>
        <v>10</v>
      </c>
      <c r="E14" t="s">
        <v>35</v>
      </c>
      <c r="F14">
        <f t="shared" ref="F14" si="13">IF(E14="YES",$D14,0)</f>
        <v>10</v>
      </c>
      <c r="G14" t="s">
        <v>36</v>
      </c>
      <c r="H14">
        <f t="shared" si="2"/>
        <v>0</v>
      </c>
      <c r="I14" t="s">
        <v>36</v>
      </c>
      <c r="J14">
        <f t="shared" si="2"/>
        <v>0</v>
      </c>
    </row>
    <row r="15" spans="1:10" x14ac:dyDescent="0.2">
      <c r="A15" s="1">
        <v>9.02777777777777E-3</v>
      </c>
      <c r="B15" t="s">
        <v>12</v>
      </c>
      <c r="C15" t="s">
        <v>30</v>
      </c>
      <c r="D15">
        <f t="shared" si="0"/>
        <v>12</v>
      </c>
      <c r="E15" t="s">
        <v>35</v>
      </c>
      <c r="F15">
        <f t="shared" ref="F15" si="14">IF(E15="YES",$D15,0)</f>
        <v>12</v>
      </c>
      <c r="G15" t="s">
        <v>36</v>
      </c>
      <c r="H15">
        <f t="shared" si="2"/>
        <v>0</v>
      </c>
      <c r="I15" t="s">
        <v>36</v>
      </c>
      <c r="J15">
        <f t="shared" si="2"/>
        <v>0</v>
      </c>
    </row>
    <row r="16" spans="1:10" x14ac:dyDescent="0.2">
      <c r="A16" s="1">
        <v>9.7222222222222206E-3</v>
      </c>
      <c r="B16" t="s">
        <v>13</v>
      </c>
      <c r="C16" t="s">
        <v>30</v>
      </c>
      <c r="D16">
        <f t="shared" si="0"/>
        <v>12</v>
      </c>
      <c r="E16" t="s">
        <v>35</v>
      </c>
      <c r="F16">
        <f t="shared" ref="F16" si="15">IF(E16="YES",$D16,0)</f>
        <v>12</v>
      </c>
      <c r="G16" t="s">
        <v>36</v>
      </c>
      <c r="H16">
        <f t="shared" si="2"/>
        <v>0</v>
      </c>
      <c r="I16" t="s">
        <v>36</v>
      </c>
      <c r="J16">
        <f t="shared" si="2"/>
        <v>0</v>
      </c>
    </row>
    <row r="17" spans="1:10" x14ac:dyDescent="0.2">
      <c r="A17" s="1">
        <v>1.0416666666666701E-2</v>
      </c>
      <c r="B17" t="s">
        <v>16</v>
      </c>
      <c r="C17" t="s">
        <v>30</v>
      </c>
      <c r="D17">
        <f t="shared" si="0"/>
        <v>11</v>
      </c>
      <c r="E17" t="s">
        <v>35</v>
      </c>
      <c r="F17">
        <f t="shared" ref="F17" si="16">IF(E17="YES",$D17,0)</f>
        <v>11</v>
      </c>
      <c r="G17" t="s">
        <v>35</v>
      </c>
      <c r="H17">
        <f t="shared" si="2"/>
        <v>11</v>
      </c>
      <c r="I17" t="s">
        <v>35</v>
      </c>
      <c r="J17">
        <f t="shared" si="2"/>
        <v>11</v>
      </c>
    </row>
    <row r="18" spans="1:10" x14ac:dyDescent="0.2">
      <c r="A18" s="1">
        <v>1.1111111111111099E-2</v>
      </c>
      <c r="B18" t="s">
        <v>14</v>
      </c>
      <c r="C18" t="s">
        <v>30</v>
      </c>
      <c r="D18">
        <f t="shared" si="0"/>
        <v>11</v>
      </c>
      <c r="E18" t="s">
        <v>35</v>
      </c>
      <c r="F18">
        <f t="shared" ref="F18" si="17">IF(E18="YES",$D18,0)</f>
        <v>11</v>
      </c>
      <c r="G18" t="s">
        <v>36</v>
      </c>
      <c r="H18">
        <f t="shared" si="2"/>
        <v>0</v>
      </c>
      <c r="I18" t="s">
        <v>36</v>
      </c>
      <c r="J18">
        <f t="shared" si="2"/>
        <v>0</v>
      </c>
    </row>
    <row r="19" spans="1:10" x14ac:dyDescent="0.2">
      <c r="A19" s="1">
        <v>1.18055555555555E-2</v>
      </c>
      <c r="B19" t="s">
        <v>15</v>
      </c>
      <c r="C19" t="s">
        <v>30</v>
      </c>
      <c r="D19">
        <f t="shared" si="0"/>
        <v>13</v>
      </c>
      <c r="E19" t="s">
        <v>35</v>
      </c>
      <c r="F19">
        <f t="shared" ref="F19" si="18">IF(E19="YES",$D19,0)</f>
        <v>13</v>
      </c>
      <c r="G19" t="s">
        <v>36</v>
      </c>
      <c r="H19">
        <f t="shared" si="2"/>
        <v>0</v>
      </c>
      <c r="I19" t="s">
        <v>36</v>
      </c>
      <c r="J19">
        <f t="shared" si="2"/>
        <v>0</v>
      </c>
    </row>
    <row r="20" spans="1:10" x14ac:dyDescent="0.2">
      <c r="A20" s="1">
        <v>1.2500000000000001E-2</v>
      </c>
      <c r="B20" t="s">
        <v>17</v>
      </c>
      <c r="C20" t="s">
        <v>30</v>
      </c>
      <c r="D20">
        <f t="shared" si="0"/>
        <v>12</v>
      </c>
      <c r="E20" t="s">
        <v>35</v>
      </c>
      <c r="F20">
        <f t="shared" ref="F20" si="19">IF(E20="YES",$D20,0)</f>
        <v>12</v>
      </c>
      <c r="G20" t="s">
        <v>36</v>
      </c>
      <c r="H20">
        <f t="shared" si="2"/>
        <v>0</v>
      </c>
      <c r="I20" t="s">
        <v>36</v>
      </c>
      <c r="J20">
        <f t="shared" si="2"/>
        <v>0</v>
      </c>
    </row>
    <row r="21" spans="1:10" x14ac:dyDescent="0.2">
      <c r="A21" s="1">
        <v>1.3194444444444399E-2</v>
      </c>
      <c r="B21" t="s">
        <v>18</v>
      </c>
      <c r="C21" t="s">
        <v>30</v>
      </c>
      <c r="D21">
        <f t="shared" si="0"/>
        <v>12</v>
      </c>
      <c r="E21" t="s">
        <v>35</v>
      </c>
      <c r="F21">
        <f t="shared" ref="F21" si="20">IF(E21="YES",$D21,0)</f>
        <v>12</v>
      </c>
      <c r="G21" t="s">
        <v>36</v>
      </c>
      <c r="H21">
        <f t="shared" si="2"/>
        <v>0</v>
      </c>
      <c r="I21" t="s">
        <v>36</v>
      </c>
      <c r="J21">
        <f t="shared" si="2"/>
        <v>0</v>
      </c>
    </row>
    <row r="22" spans="1:10" x14ac:dyDescent="0.2">
      <c r="A22" s="1">
        <v>1.38888888888888E-2</v>
      </c>
      <c r="B22" t="s">
        <v>19</v>
      </c>
      <c r="C22" t="s">
        <v>30</v>
      </c>
      <c r="D22">
        <f t="shared" si="0"/>
        <v>10</v>
      </c>
      <c r="E22" t="s">
        <v>35</v>
      </c>
      <c r="F22">
        <f t="shared" ref="F22" si="21">IF(E22="YES",$D22,0)</f>
        <v>10</v>
      </c>
      <c r="G22" t="s">
        <v>35</v>
      </c>
      <c r="H22">
        <f t="shared" si="2"/>
        <v>10</v>
      </c>
      <c r="I22" t="s">
        <v>36</v>
      </c>
      <c r="J22">
        <f t="shared" si="2"/>
        <v>0</v>
      </c>
    </row>
    <row r="23" spans="1:10" x14ac:dyDescent="0.2">
      <c r="A23" s="1">
        <v>1.4583333333333301E-2</v>
      </c>
      <c r="B23" t="s">
        <v>20</v>
      </c>
      <c r="C23" t="s">
        <v>30</v>
      </c>
      <c r="D23">
        <f t="shared" si="0"/>
        <v>13</v>
      </c>
      <c r="E23" t="s">
        <v>35</v>
      </c>
      <c r="F23">
        <f t="shared" ref="F23" si="22">IF(E23="YES",$D23,0)</f>
        <v>13</v>
      </c>
      <c r="G23" t="s">
        <v>36</v>
      </c>
      <c r="H23">
        <f t="shared" si="2"/>
        <v>0</v>
      </c>
      <c r="I23" t="s">
        <v>36</v>
      </c>
      <c r="J23">
        <f t="shared" si="2"/>
        <v>0</v>
      </c>
    </row>
    <row r="24" spans="1:10" x14ac:dyDescent="0.2">
      <c r="A24" s="1">
        <v>1.5277777777777699E-2</v>
      </c>
      <c r="B24" t="s">
        <v>21</v>
      </c>
      <c r="C24" t="s">
        <v>30</v>
      </c>
      <c r="D24">
        <f t="shared" si="0"/>
        <v>13</v>
      </c>
      <c r="E24" t="s">
        <v>35</v>
      </c>
      <c r="F24">
        <f t="shared" ref="F24" si="23">IF(E24="YES",$D24,0)</f>
        <v>13</v>
      </c>
      <c r="G24" t="s">
        <v>36</v>
      </c>
      <c r="H24">
        <f t="shared" si="2"/>
        <v>0</v>
      </c>
      <c r="I24" t="s">
        <v>36</v>
      </c>
      <c r="J24">
        <f t="shared" si="2"/>
        <v>0</v>
      </c>
    </row>
    <row r="25" spans="1:10" x14ac:dyDescent="0.2">
      <c r="A25" s="1">
        <v>1.59722222222222E-2</v>
      </c>
      <c r="B25" t="s">
        <v>22</v>
      </c>
      <c r="C25" t="s">
        <v>30</v>
      </c>
      <c r="D25">
        <f t="shared" si="0"/>
        <v>15</v>
      </c>
      <c r="E25" t="s">
        <v>35</v>
      </c>
      <c r="F25">
        <f t="shared" ref="F25" si="24">IF(E25="YES",$D25,0)</f>
        <v>15</v>
      </c>
      <c r="G25" t="s">
        <v>36</v>
      </c>
      <c r="H25">
        <f t="shared" si="2"/>
        <v>0</v>
      </c>
      <c r="I25" t="s">
        <v>36</v>
      </c>
      <c r="J25">
        <f t="shared" si="2"/>
        <v>0</v>
      </c>
    </row>
    <row r="26" spans="1:10" x14ac:dyDescent="0.2">
      <c r="A26" s="1">
        <v>1.6666666666666601E-2</v>
      </c>
      <c r="B26" t="s">
        <v>23</v>
      </c>
      <c r="C26" t="s">
        <v>30</v>
      </c>
      <c r="D26">
        <f t="shared" si="0"/>
        <v>14</v>
      </c>
      <c r="E26" t="s">
        <v>35</v>
      </c>
      <c r="F26">
        <f t="shared" ref="F26" si="25">IF(E26="YES",$D26,0)</f>
        <v>14</v>
      </c>
      <c r="G26" t="s">
        <v>36</v>
      </c>
      <c r="H26">
        <f t="shared" si="2"/>
        <v>0</v>
      </c>
      <c r="I26" t="s">
        <v>36</v>
      </c>
      <c r="J26">
        <f t="shared" si="2"/>
        <v>0</v>
      </c>
    </row>
    <row r="27" spans="1:10" x14ac:dyDescent="0.2">
      <c r="A27" s="1">
        <v>1.7361111111111101E-2</v>
      </c>
      <c r="B27" t="s">
        <v>24</v>
      </c>
      <c r="C27" t="s">
        <v>30</v>
      </c>
      <c r="D27">
        <f t="shared" si="0"/>
        <v>14</v>
      </c>
      <c r="E27" t="s">
        <v>35</v>
      </c>
      <c r="F27">
        <f t="shared" ref="F27" si="26">IF(E27="YES",$D27,0)</f>
        <v>14</v>
      </c>
      <c r="G27" t="s">
        <v>35</v>
      </c>
      <c r="H27">
        <f t="shared" si="2"/>
        <v>14</v>
      </c>
      <c r="I27" t="s">
        <v>36</v>
      </c>
      <c r="J27">
        <f t="shared" si="2"/>
        <v>0</v>
      </c>
    </row>
    <row r="28" spans="1:10" x14ac:dyDescent="0.2">
      <c r="A28" s="1">
        <v>1.8055555555555498E-2</v>
      </c>
      <c r="B28" t="s">
        <v>25</v>
      </c>
      <c r="C28" t="s">
        <v>30</v>
      </c>
      <c r="D28">
        <f t="shared" si="0"/>
        <v>13</v>
      </c>
      <c r="E28" t="s">
        <v>35</v>
      </c>
      <c r="F28">
        <f t="shared" ref="F28" si="27">IF(E28="YES",$D28,0)</f>
        <v>13</v>
      </c>
      <c r="G28" t="s">
        <v>36</v>
      </c>
      <c r="H28">
        <f t="shared" si="2"/>
        <v>0</v>
      </c>
      <c r="I28" t="s">
        <v>36</v>
      </c>
      <c r="J28">
        <f t="shared" si="2"/>
        <v>0</v>
      </c>
    </row>
    <row r="29" spans="1:10" x14ac:dyDescent="0.2">
      <c r="A29" s="1">
        <v>1.8749999999999999E-2</v>
      </c>
      <c r="B29" t="s">
        <v>26</v>
      </c>
      <c r="C29" t="s">
        <v>30</v>
      </c>
      <c r="D29">
        <f t="shared" si="0"/>
        <v>15</v>
      </c>
      <c r="E29" t="s">
        <v>35</v>
      </c>
      <c r="F29">
        <f t="shared" ref="F29" si="28">IF(E29="YES",$D29,0)</f>
        <v>15</v>
      </c>
      <c r="G29" t="s">
        <v>36</v>
      </c>
      <c r="H29">
        <f t="shared" si="2"/>
        <v>0</v>
      </c>
      <c r="I29" t="s">
        <v>36</v>
      </c>
      <c r="J29">
        <f t="shared" si="2"/>
        <v>0</v>
      </c>
    </row>
    <row r="30" spans="1:10" x14ac:dyDescent="0.2">
      <c r="A30" s="1">
        <v>1.94444444444444E-2</v>
      </c>
      <c r="B30" t="s">
        <v>27</v>
      </c>
      <c r="C30" t="s">
        <v>30</v>
      </c>
      <c r="D30">
        <f t="shared" si="0"/>
        <v>15</v>
      </c>
      <c r="E30" t="s">
        <v>35</v>
      </c>
      <c r="F30">
        <f t="shared" ref="F30" si="29">IF(E30="YES",$D30,0)</f>
        <v>15</v>
      </c>
      <c r="G30" t="s">
        <v>36</v>
      </c>
      <c r="H30">
        <f t="shared" si="2"/>
        <v>0</v>
      </c>
      <c r="I30" t="s">
        <v>36</v>
      </c>
      <c r="J30">
        <f t="shared" si="2"/>
        <v>0</v>
      </c>
    </row>
    <row r="31" spans="1:10" x14ac:dyDescent="0.2">
      <c r="A31" s="1">
        <v>2.01388888888888E-2</v>
      </c>
      <c r="B31" t="s">
        <v>28</v>
      </c>
      <c r="C31" t="s">
        <v>30</v>
      </c>
      <c r="D31">
        <f t="shared" si="0"/>
        <v>14</v>
      </c>
      <c r="E31" t="s">
        <v>35</v>
      </c>
      <c r="F31">
        <f t="shared" ref="F31" si="30">IF(E31="YES",$D31,0)</f>
        <v>14</v>
      </c>
      <c r="G31" t="s">
        <v>36</v>
      </c>
      <c r="H31">
        <f t="shared" si="2"/>
        <v>0</v>
      </c>
      <c r="I31" t="s">
        <v>36</v>
      </c>
      <c r="J31">
        <f t="shared" si="2"/>
        <v>0</v>
      </c>
    </row>
    <row r="32" spans="1:10" x14ac:dyDescent="0.2">
      <c r="A32" s="1">
        <v>2.0833333333333301E-2</v>
      </c>
      <c r="B32" t="s">
        <v>29</v>
      </c>
      <c r="C32" t="s">
        <v>30</v>
      </c>
      <c r="D32">
        <f t="shared" si="0"/>
        <v>8</v>
      </c>
      <c r="E32" t="s">
        <v>35</v>
      </c>
      <c r="F32">
        <f t="shared" ref="F32" si="31">IF(E32="YES",$D32,0)</f>
        <v>8</v>
      </c>
      <c r="G32" t="s">
        <v>35</v>
      </c>
      <c r="H32">
        <f t="shared" si="2"/>
        <v>8</v>
      </c>
      <c r="I32" t="s">
        <v>35</v>
      </c>
      <c r="J32">
        <f t="shared" si="2"/>
        <v>8</v>
      </c>
    </row>
    <row r="33" spans="1:10" x14ac:dyDescent="0.2">
      <c r="A33" s="1">
        <v>2.1527777777777701E-2</v>
      </c>
      <c r="B33" t="s">
        <v>28</v>
      </c>
      <c r="C33" t="s">
        <v>31</v>
      </c>
      <c r="D33">
        <f t="shared" si="0"/>
        <v>12</v>
      </c>
      <c r="E33" t="s">
        <v>35</v>
      </c>
      <c r="F33">
        <f t="shared" ref="F33" si="32">IF(E33="YES",$D33,0)</f>
        <v>12</v>
      </c>
      <c r="G33" t="s">
        <v>36</v>
      </c>
      <c r="H33">
        <f t="shared" si="2"/>
        <v>0</v>
      </c>
      <c r="I33" t="s">
        <v>36</v>
      </c>
      <c r="J33">
        <f t="shared" si="2"/>
        <v>0</v>
      </c>
    </row>
    <row r="34" spans="1:10" x14ac:dyDescent="0.2">
      <c r="A34" s="1">
        <v>2.2222222222222199E-2</v>
      </c>
      <c r="B34" t="s">
        <v>27</v>
      </c>
      <c r="C34" t="s">
        <v>31</v>
      </c>
      <c r="D34">
        <f t="shared" si="0"/>
        <v>13</v>
      </c>
      <c r="E34" t="s">
        <v>35</v>
      </c>
      <c r="F34">
        <f t="shared" ref="F34" si="33">IF(E34="YES",$D34,0)</f>
        <v>13</v>
      </c>
      <c r="G34" t="s">
        <v>36</v>
      </c>
      <c r="H34">
        <f t="shared" si="2"/>
        <v>0</v>
      </c>
      <c r="I34" t="s">
        <v>36</v>
      </c>
      <c r="J34">
        <f t="shared" si="2"/>
        <v>0</v>
      </c>
    </row>
    <row r="35" spans="1:10" x14ac:dyDescent="0.2">
      <c r="A35" s="1">
        <v>2.2916666666666599E-2</v>
      </c>
      <c r="B35" t="s">
        <v>26</v>
      </c>
      <c r="C35" t="s">
        <v>31</v>
      </c>
      <c r="D35">
        <f t="shared" si="0"/>
        <v>13</v>
      </c>
      <c r="E35" t="s">
        <v>35</v>
      </c>
      <c r="F35">
        <f t="shared" ref="F35" si="34">IF(E35="YES",$D35,0)</f>
        <v>13</v>
      </c>
      <c r="G35" t="s">
        <v>36</v>
      </c>
      <c r="H35">
        <f t="shared" si="2"/>
        <v>0</v>
      </c>
      <c r="I35" t="s">
        <v>36</v>
      </c>
      <c r="J35">
        <f t="shared" si="2"/>
        <v>0</v>
      </c>
    </row>
    <row r="36" spans="1:10" x14ac:dyDescent="0.2">
      <c r="A36" s="1">
        <v>2.36111111111111E-2</v>
      </c>
      <c r="B36" t="s">
        <v>25</v>
      </c>
      <c r="C36" t="s">
        <v>31</v>
      </c>
      <c r="D36">
        <f t="shared" si="0"/>
        <v>11</v>
      </c>
      <c r="E36" t="s">
        <v>35</v>
      </c>
      <c r="F36">
        <f t="shared" ref="F36" si="35">IF(E36="YES",$D36,0)</f>
        <v>11</v>
      </c>
      <c r="G36" t="s">
        <v>36</v>
      </c>
      <c r="H36">
        <f t="shared" si="2"/>
        <v>0</v>
      </c>
      <c r="I36" t="s">
        <v>36</v>
      </c>
      <c r="J36">
        <f t="shared" si="2"/>
        <v>0</v>
      </c>
    </row>
    <row r="37" spans="1:10" x14ac:dyDescent="0.2">
      <c r="A37" s="1">
        <v>2.43055555555555E-2</v>
      </c>
      <c r="B37" t="s">
        <v>24</v>
      </c>
      <c r="C37" t="s">
        <v>31</v>
      </c>
      <c r="D37">
        <f t="shared" si="0"/>
        <v>12</v>
      </c>
      <c r="E37" t="s">
        <v>35</v>
      </c>
      <c r="F37">
        <f t="shared" ref="F37" si="36">IF(E37="YES",$D37,0)</f>
        <v>12</v>
      </c>
      <c r="G37" t="s">
        <v>35</v>
      </c>
      <c r="H37">
        <f t="shared" si="2"/>
        <v>12</v>
      </c>
      <c r="I37" t="s">
        <v>36</v>
      </c>
      <c r="J37">
        <f t="shared" si="2"/>
        <v>0</v>
      </c>
    </row>
    <row r="38" spans="1:10" x14ac:dyDescent="0.2">
      <c r="A38" s="1">
        <v>2.5000000000000001E-2</v>
      </c>
      <c r="B38" t="s">
        <v>23</v>
      </c>
      <c r="C38" t="s">
        <v>31</v>
      </c>
      <c r="D38">
        <f t="shared" si="0"/>
        <v>12</v>
      </c>
      <c r="E38" t="s">
        <v>35</v>
      </c>
      <c r="F38">
        <f t="shared" ref="F38" si="37">IF(E38="YES",$D38,0)</f>
        <v>12</v>
      </c>
      <c r="G38" t="s">
        <v>36</v>
      </c>
      <c r="H38">
        <f t="shared" si="2"/>
        <v>0</v>
      </c>
      <c r="I38" t="s">
        <v>36</v>
      </c>
      <c r="J38">
        <f t="shared" si="2"/>
        <v>0</v>
      </c>
    </row>
    <row r="39" spans="1:10" x14ac:dyDescent="0.2">
      <c r="A39" s="1">
        <v>2.5694444444444402E-2</v>
      </c>
      <c r="B39" t="s">
        <v>22</v>
      </c>
      <c r="C39" t="s">
        <v>31</v>
      </c>
      <c r="D39">
        <f t="shared" si="0"/>
        <v>13</v>
      </c>
      <c r="E39" t="s">
        <v>35</v>
      </c>
      <c r="F39">
        <f t="shared" ref="F39" si="38">IF(E39="YES",$D39,0)</f>
        <v>13</v>
      </c>
      <c r="G39" t="s">
        <v>36</v>
      </c>
      <c r="H39">
        <f t="shared" si="2"/>
        <v>0</v>
      </c>
      <c r="I39" t="s">
        <v>36</v>
      </c>
      <c r="J39">
        <f t="shared" si="2"/>
        <v>0</v>
      </c>
    </row>
    <row r="40" spans="1:10" x14ac:dyDescent="0.2">
      <c r="A40" s="1">
        <v>2.6388888888888799E-2</v>
      </c>
      <c r="B40" t="s">
        <v>21</v>
      </c>
      <c r="C40" t="s">
        <v>31</v>
      </c>
      <c r="D40">
        <f t="shared" si="0"/>
        <v>11</v>
      </c>
      <c r="E40" t="s">
        <v>35</v>
      </c>
      <c r="F40">
        <f t="shared" ref="F40" si="39">IF(E40="YES",$D40,0)</f>
        <v>11</v>
      </c>
      <c r="G40" t="s">
        <v>36</v>
      </c>
      <c r="H40">
        <f t="shared" si="2"/>
        <v>0</v>
      </c>
      <c r="I40" t="s">
        <v>36</v>
      </c>
      <c r="J40">
        <f t="shared" si="2"/>
        <v>0</v>
      </c>
    </row>
    <row r="41" spans="1:10" x14ac:dyDescent="0.2">
      <c r="A41" s="1">
        <v>2.70833333333333E-2</v>
      </c>
      <c r="B41" t="s">
        <v>20</v>
      </c>
      <c r="C41" t="s">
        <v>31</v>
      </c>
      <c r="D41">
        <f t="shared" si="0"/>
        <v>11</v>
      </c>
      <c r="E41" t="s">
        <v>35</v>
      </c>
      <c r="F41">
        <f t="shared" ref="F41" si="40">IF(E41="YES",$D41,0)</f>
        <v>11</v>
      </c>
      <c r="G41" t="s">
        <v>36</v>
      </c>
      <c r="H41">
        <f t="shared" si="2"/>
        <v>0</v>
      </c>
      <c r="I41" t="s">
        <v>36</v>
      </c>
      <c r="J41">
        <f t="shared" si="2"/>
        <v>0</v>
      </c>
    </row>
    <row r="42" spans="1:10" x14ac:dyDescent="0.2">
      <c r="A42" s="1">
        <v>2.77777777777777E-2</v>
      </c>
      <c r="B42" t="s">
        <v>19</v>
      </c>
      <c r="C42" t="s">
        <v>31</v>
      </c>
      <c r="D42">
        <f t="shared" si="0"/>
        <v>8</v>
      </c>
      <c r="E42" t="s">
        <v>35</v>
      </c>
      <c r="F42">
        <f t="shared" ref="F42" si="41">IF(E42="YES",$D42,0)</f>
        <v>8</v>
      </c>
      <c r="G42" t="s">
        <v>35</v>
      </c>
      <c r="H42">
        <f t="shared" si="2"/>
        <v>8</v>
      </c>
      <c r="I42" t="s">
        <v>36</v>
      </c>
      <c r="J42">
        <f t="shared" si="2"/>
        <v>0</v>
      </c>
    </row>
    <row r="43" spans="1:10" x14ac:dyDescent="0.2">
      <c r="A43" s="1">
        <v>2.8472222222222201E-2</v>
      </c>
      <c r="B43" t="s">
        <v>18</v>
      </c>
      <c r="C43" t="s">
        <v>31</v>
      </c>
      <c r="D43">
        <f t="shared" si="0"/>
        <v>10</v>
      </c>
      <c r="E43" t="s">
        <v>35</v>
      </c>
      <c r="F43">
        <f t="shared" ref="F43" si="42">IF(E43="YES",$D43,0)</f>
        <v>10</v>
      </c>
      <c r="G43" t="s">
        <v>36</v>
      </c>
      <c r="H43">
        <f t="shared" si="2"/>
        <v>0</v>
      </c>
      <c r="I43" t="s">
        <v>36</v>
      </c>
      <c r="J43">
        <f t="shared" si="2"/>
        <v>0</v>
      </c>
    </row>
    <row r="44" spans="1:10" x14ac:dyDescent="0.2">
      <c r="A44" s="1">
        <v>2.9166666666666601E-2</v>
      </c>
      <c r="B44" t="s">
        <v>17</v>
      </c>
      <c r="C44" t="s">
        <v>31</v>
      </c>
      <c r="D44">
        <f t="shared" si="0"/>
        <v>10</v>
      </c>
      <c r="E44" t="s">
        <v>35</v>
      </c>
      <c r="F44">
        <f t="shared" ref="F44" si="43">IF(E44="YES",$D44,0)</f>
        <v>10</v>
      </c>
      <c r="G44" t="s">
        <v>36</v>
      </c>
      <c r="H44">
        <f t="shared" si="2"/>
        <v>0</v>
      </c>
      <c r="I44" t="s">
        <v>36</v>
      </c>
      <c r="J44">
        <f t="shared" si="2"/>
        <v>0</v>
      </c>
    </row>
    <row r="45" spans="1:10" x14ac:dyDescent="0.2">
      <c r="A45" s="1">
        <v>2.9861111111111099E-2</v>
      </c>
      <c r="B45" t="s">
        <v>15</v>
      </c>
      <c r="C45" t="s">
        <v>31</v>
      </c>
      <c r="D45">
        <f t="shared" si="0"/>
        <v>11</v>
      </c>
      <c r="E45" t="s">
        <v>35</v>
      </c>
      <c r="F45">
        <f t="shared" ref="F45" si="44">IF(E45="YES",$D45,0)</f>
        <v>11</v>
      </c>
      <c r="G45" t="s">
        <v>36</v>
      </c>
      <c r="H45">
        <f t="shared" si="2"/>
        <v>0</v>
      </c>
      <c r="I45" t="s">
        <v>36</v>
      </c>
      <c r="J45">
        <f t="shared" si="2"/>
        <v>0</v>
      </c>
    </row>
    <row r="46" spans="1:10" x14ac:dyDescent="0.2">
      <c r="A46" s="1">
        <v>3.0555555555555499E-2</v>
      </c>
      <c r="B46" t="s">
        <v>14</v>
      </c>
      <c r="C46" t="s">
        <v>31</v>
      </c>
      <c r="D46">
        <f t="shared" si="0"/>
        <v>9</v>
      </c>
      <c r="E46" t="s">
        <v>35</v>
      </c>
      <c r="F46">
        <f t="shared" ref="F46" si="45">IF(E46="YES",$D46,0)</f>
        <v>9</v>
      </c>
      <c r="G46" t="s">
        <v>36</v>
      </c>
      <c r="H46">
        <f t="shared" si="2"/>
        <v>0</v>
      </c>
      <c r="I46" t="s">
        <v>36</v>
      </c>
      <c r="J46">
        <f t="shared" si="2"/>
        <v>0</v>
      </c>
    </row>
    <row r="47" spans="1:10" x14ac:dyDescent="0.2">
      <c r="A47" s="1">
        <v>3.125E-2</v>
      </c>
      <c r="B47" t="s">
        <v>16</v>
      </c>
      <c r="C47" t="s">
        <v>31</v>
      </c>
      <c r="D47">
        <f t="shared" si="0"/>
        <v>9</v>
      </c>
      <c r="E47" t="s">
        <v>35</v>
      </c>
      <c r="F47">
        <f t="shared" ref="F47" si="46">IF(E47="YES",$D47,0)</f>
        <v>9</v>
      </c>
      <c r="G47" t="s">
        <v>35</v>
      </c>
      <c r="H47">
        <f t="shared" si="2"/>
        <v>9</v>
      </c>
      <c r="I47" t="s">
        <v>35</v>
      </c>
      <c r="J47">
        <f t="shared" si="2"/>
        <v>9</v>
      </c>
    </row>
    <row r="48" spans="1:10" x14ac:dyDescent="0.2">
      <c r="A48" s="1">
        <v>3.19444444444444E-2</v>
      </c>
      <c r="B48" t="s">
        <v>13</v>
      </c>
      <c r="C48" t="s">
        <v>31</v>
      </c>
      <c r="D48">
        <f t="shared" si="0"/>
        <v>10</v>
      </c>
      <c r="E48" t="s">
        <v>35</v>
      </c>
      <c r="F48">
        <f t="shared" ref="F48" si="47">IF(E48="YES",$D48,0)</f>
        <v>10</v>
      </c>
      <c r="G48" t="s">
        <v>36</v>
      </c>
      <c r="H48">
        <f t="shared" si="2"/>
        <v>0</v>
      </c>
      <c r="I48" t="s">
        <v>36</v>
      </c>
      <c r="J48">
        <f t="shared" si="2"/>
        <v>0</v>
      </c>
    </row>
    <row r="49" spans="1:10" x14ac:dyDescent="0.2">
      <c r="A49" s="1">
        <v>3.2638888888888801E-2</v>
      </c>
      <c r="B49" t="s">
        <v>12</v>
      </c>
      <c r="C49" t="s">
        <v>31</v>
      </c>
      <c r="D49">
        <f t="shared" si="0"/>
        <v>10</v>
      </c>
      <c r="E49" t="s">
        <v>35</v>
      </c>
      <c r="F49">
        <f t="shared" ref="F49" si="48">IF(E49="YES",$D49,0)</f>
        <v>10</v>
      </c>
      <c r="G49" t="s">
        <v>36</v>
      </c>
      <c r="H49">
        <f t="shared" si="2"/>
        <v>0</v>
      </c>
      <c r="I49" t="s">
        <v>36</v>
      </c>
      <c r="J49">
        <f t="shared" si="2"/>
        <v>0</v>
      </c>
    </row>
    <row r="50" spans="1:10" x14ac:dyDescent="0.2">
      <c r="A50" s="1">
        <v>3.3333333333333298E-2</v>
      </c>
      <c r="B50" t="s">
        <v>0</v>
      </c>
      <c r="C50" t="s">
        <v>31</v>
      </c>
      <c r="D50">
        <f t="shared" si="0"/>
        <v>8</v>
      </c>
      <c r="E50" t="s">
        <v>35</v>
      </c>
      <c r="F50">
        <f t="shared" ref="F50" si="49">IF(E50="YES",$D50,0)</f>
        <v>8</v>
      </c>
      <c r="G50" t="s">
        <v>36</v>
      </c>
      <c r="H50">
        <f t="shared" si="2"/>
        <v>0</v>
      </c>
      <c r="I50" t="s">
        <v>36</v>
      </c>
      <c r="J50">
        <f t="shared" si="2"/>
        <v>0</v>
      </c>
    </row>
    <row r="51" spans="1:10" x14ac:dyDescent="0.2">
      <c r="A51" s="1">
        <v>3.4027777777777699E-2</v>
      </c>
      <c r="B51" t="s">
        <v>11</v>
      </c>
      <c r="C51" t="s">
        <v>31</v>
      </c>
      <c r="D51">
        <f t="shared" si="0"/>
        <v>8</v>
      </c>
      <c r="E51" t="s">
        <v>35</v>
      </c>
      <c r="F51">
        <f t="shared" ref="F51" si="50">IF(E51="YES",$D51,0)</f>
        <v>8</v>
      </c>
      <c r="G51" t="s">
        <v>36</v>
      </c>
      <c r="H51">
        <f t="shared" si="2"/>
        <v>0</v>
      </c>
      <c r="I51" t="s">
        <v>36</v>
      </c>
      <c r="J51">
        <f t="shared" si="2"/>
        <v>0</v>
      </c>
    </row>
    <row r="52" spans="1:10" x14ac:dyDescent="0.2">
      <c r="A52" s="1">
        <v>3.4722222222222203E-2</v>
      </c>
      <c r="B52" t="s">
        <v>10</v>
      </c>
      <c r="C52" t="s">
        <v>31</v>
      </c>
      <c r="D52">
        <f t="shared" si="0"/>
        <v>5</v>
      </c>
      <c r="E52" t="s">
        <v>35</v>
      </c>
      <c r="F52">
        <f t="shared" ref="F52" si="51">IF(E52="YES",$D52,0)</f>
        <v>5</v>
      </c>
      <c r="G52" t="s">
        <v>35</v>
      </c>
      <c r="H52">
        <f t="shared" si="2"/>
        <v>5</v>
      </c>
      <c r="I52" t="s">
        <v>36</v>
      </c>
      <c r="J52">
        <f t="shared" si="2"/>
        <v>0</v>
      </c>
    </row>
    <row r="53" spans="1:10" x14ac:dyDescent="0.2">
      <c r="A53" s="1">
        <v>3.5416666666666603E-2</v>
      </c>
      <c r="B53" t="s">
        <v>9</v>
      </c>
      <c r="C53" t="s">
        <v>31</v>
      </c>
      <c r="D53">
        <f t="shared" si="0"/>
        <v>6</v>
      </c>
      <c r="E53" t="s">
        <v>35</v>
      </c>
      <c r="F53">
        <f t="shared" ref="F53" si="52">IF(E53="YES",$D53,0)</f>
        <v>6</v>
      </c>
      <c r="G53" t="s">
        <v>36</v>
      </c>
      <c r="H53">
        <f t="shared" si="2"/>
        <v>0</v>
      </c>
      <c r="I53" t="s">
        <v>36</v>
      </c>
      <c r="J53">
        <f t="shared" si="2"/>
        <v>0</v>
      </c>
    </row>
    <row r="54" spans="1:10" x14ac:dyDescent="0.2">
      <c r="A54" s="1">
        <v>3.6111111111111101E-2</v>
      </c>
      <c r="B54" t="s">
        <v>8</v>
      </c>
      <c r="C54" t="s">
        <v>31</v>
      </c>
      <c r="D54">
        <f t="shared" si="0"/>
        <v>7</v>
      </c>
      <c r="E54" t="s">
        <v>35</v>
      </c>
      <c r="F54">
        <f t="shared" ref="F54" si="53">IF(E54="YES",$D54,0)</f>
        <v>7</v>
      </c>
      <c r="G54" t="s">
        <v>36</v>
      </c>
      <c r="H54">
        <f t="shared" si="2"/>
        <v>0</v>
      </c>
      <c r="I54" t="s">
        <v>36</v>
      </c>
      <c r="J54">
        <f t="shared" si="2"/>
        <v>0</v>
      </c>
    </row>
    <row r="55" spans="1:10" x14ac:dyDescent="0.2">
      <c r="A55" s="1">
        <v>3.6805555555555501E-2</v>
      </c>
      <c r="B55" t="s">
        <v>7</v>
      </c>
      <c r="C55" t="s">
        <v>31</v>
      </c>
      <c r="D55">
        <f t="shared" si="0"/>
        <v>7</v>
      </c>
      <c r="E55" t="s">
        <v>35</v>
      </c>
      <c r="F55">
        <f t="shared" ref="F55" si="54">IF(E55="YES",$D55,0)</f>
        <v>7</v>
      </c>
      <c r="G55" t="s">
        <v>36</v>
      </c>
      <c r="H55">
        <f t="shared" si="2"/>
        <v>0</v>
      </c>
      <c r="I55" t="s">
        <v>36</v>
      </c>
      <c r="J55">
        <f t="shared" si="2"/>
        <v>0</v>
      </c>
    </row>
    <row r="56" spans="1:10" x14ac:dyDescent="0.2">
      <c r="A56" s="1">
        <v>3.7499999999999999E-2</v>
      </c>
      <c r="B56" t="s">
        <v>6</v>
      </c>
      <c r="C56" t="s">
        <v>31</v>
      </c>
      <c r="D56">
        <f t="shared" si="0"/>
        <v>5</v>
      </c>
      <c r="E56" t="s">
        <v>35</v>
      </c>
      <c r="F56">
        <f t="shared" ref="F56" si="55">IF(E56="YES",$D56,0)</f>
        <v>5</v>
      </c>
      <c r="G56" t="s">
        <v>36</v>
      </c>
      <c r="H56">
        <f t="shared" si="2"/>
        <v>0</v>
      </c>
      <c r="I56" t="s">
        <v>36</v>
      </c>
      <c r="J56">
        <f t="shared" si="2"/>
        <v>0</v>
      </c>
    </row>
    <row r="57" spans="1:10" x14ac:dyDescent="0.2">
      <c r="A57" s="1">
        <v>3.8194444444444399E-2</v>
      </c>
      <c r="B57" t="s">
        <v>5</v>
      </c>
      <c r="C57" t="s">
        <v>31</v>
      </c>
      <c r="D57">
        <f t="shared" si="0"/>
        <v>6</v>
      </c>
      <c r="E57" t="s">
        <v>35</v>
      </c>
      <c r="F57">
        <f t="shared" ref="F57" si="56">IF(E57="YES",$D57,0)</f>
        <v>6</v>
      </c>
      <c r="G57" t="s">
        <v>35</v>
      </c>
      <c r="H57">
        <f t="shared" si="2"/>
        <v>6</v>
      </c>
      <c r="I57" t="s">
        <v>36</v>
      </c>
      <c r="J57">
        <f t="shared" si="2"/>
        <v>0</v>
      </c>
    </row>
    <row r="58" spans="1:10" x14ac:dyDescent="0.2">
      <c r="A58" s="1">
        <v>3.8888888888888799E-2</v>
      </c>
      <c r="B58" t="s">
        <v>4</v>
      </c>
      <c r="C58" t="s">
        <v>31</v>
      </c>
      <c r="D58">
        <f t="shared" si="0"/>
        <v>6</v>
      </c>
      <c r="E58" t="s">
        <v>35</v>
      </c>
      <c r="F58">
        <f t="shared" ref="F58" si="57">IF(E58="YES",$D58,0)</f>
        <v>6</v>
      </c>
      <c r="G58" t="s">
        <v>36</v>
      </c>
      <c r="H58">
        <f t="shared" si="2"/>
        <v>0</v>
      </c>
      <c r="I58" t="s">
        <v>36</v>
      </c>
      <c r="J58">
        <f t="shared" si="2"/>
        <v>0</v>
      </c>
    </row>
    <row r="59" spans="1:10" x14ac:dyDescent="0.2">
      <c r="A59" s="1">
        <v>3.9583333333333297E-2</v>
      </c>
      <c r="B59" t="s">
        <v>3</v>
      </c>
      <c r="C59" t="s">
        <v>31</v>
      </c>
      <c r="D59">
        <f t="shared" si="0"/>
        <v>7</v>
      </c>
      <c r="E59" t="s">
        <v>35</v>
      </c>
      <c r="F59">
        <f t="shared" ref="F59" si="58">IF(E59="YES",$D59,0)</f>
        <v>7</v>
      </c>
      <c r="G59" t="s">
        <v>36</v>
      </c>
      <c r="H59">
        <f t="shared" si="2"/>
        <v>0</v>
      </c>
      <c r="I59" t="s">
        <v>36</v>
      </c>
      <c r="J59">
        <f t="shared" si="2"/>
        <v>0</v>
      </c>
    </row>
    <row r="60" spans="1:10" x14ac:dyDescent="0.2">
      <c r="A60" s="1">
        <v>4.0277777777777697E-2</v>
      </c>
      <c r="B60" t="s">
        <v>2</v>
      </c>
      <c r="C60" t="s">
        <v>31</v>
      </c>
      <c r="D60">
        <f t="shared" si="0"/>
        <v>5</v>
      </c>
      <c r="E60" t="s">
        <v>35</v>
      </c>
      <c r="F60">
        <f t="shared" ref="F60" si="59">IF(E60="YES",$D60,0)</f>
        <v>5</v>
      </c>
      <c r="G60" t="s">
        <v>36</v>
      </c>
      <c r="H60">
        <f t="shared" si="2"/>
        <v>0</v>
      </c>
      <c r="I60" t="s">
        <v>36</v>
      </c>
      <c r="J60">
        <f t="shared" si="2"/>
        <v>0</v>
      </c>
    </row>
    <row r="61" spans="1:10" x14ac:dyDescent="0.2">
      <c r="A61" s="1">
        <v>4.0972222222222202E-2</v>
      </c>
      <c r="B61" t="s">
        <v>1</v>
      </c>
      <c r="C61" t="s">
        <v>31</v>
      </c>
      <c r="D61">
        <f t="shared" si="0"/>
        <v>5</v>
      </c>
      <c r="E61" t="s">
        <v>35</v>
      </c>
      <c r="F61">
        <f t="shared" ref="F61" si="60">IF(E61="YES",$D61,0)</f>
        <v>5</v>
      </c>
      <c r="G61" t="s">
        <v>36</v>
      </c>
      <c r="H61">
        <f t="shared" si="2"/>
        <v>0</v>
      </c>
      <c r="I61" t="s">
        <v>36</v>
      </c>
      <c r="J61">
        <f t="shared" si="2"/>
        <v>0</v>
      </c>
    </row>
    <row r="62" spans="1:10" x14ac:dyDescent="0.2">
      <c r="A62" s="1"/>
      <c r="F62">
        <f>SUM(F2:F61)</f>
        <v>586</v>
      </c>
      <c r="H62">
        <f>SUM(H2:H61)</f>
        <v>98</v>
      </c>
      <c r="J62">
        <f>SUM(J2:J61)</f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J25" sqref="J25"/>
    </sheetView>
  </sheetViews>
  <sheetFormatPr baseColWidth="10" defaultRowHeight="16" x14ac:dyDescent="0.2"/>
  <cols>
    <col min="1" max="3" width="16.83203125" customWidth="1"/>
    <col min="4" max="4" width="18.1640625" bestFit="1" customWidth="1"/>
    <col min="5" max="7" width="16.83203125" customWidth="1"/>
    <col min="8" max="8" width="16.83203125" style="3" customWidth="1"/>
    <col min="9" max="12" width="9.5" customWidth="1"/>
    <col min="13" max="13" width="20.1640625" bestFit="1" customWidth="1"/>
    <col min="14" max="14" width="12.1640625" bestFit="1" customWidth="1"/>
  </cols>
  <sheetData>
    <row r="1" spans="1:14" s="4" customFormat="1" x14ac:dyDescent="0.2">
      <c r="A1" s="8" t="s">
        <v>38</v>
      </c>
      <c r="B1" s="8" t="s">
        <v>32</v>
      </c>
      <c r="C1" s="8" t="s">
        <v>41</v>
      </c>
      <c r="D1" s="8" t="s">
        <v>38</v>
      </c>
      <c r="E1" s="8" t="s">
        <v>39</v>
      </c>
      <c r="F1" s="8" t="s">
        <v>61</v>
      </c>
      <c r="G1" s="8" t="s">
        <v>40</v>
      </c>
      <c r="H1" s="9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  <c r="N1" s="8" t="s">
        <v>57</v>
      </c>
    </row>
    <row r="2" spans="1:14" x14ac:dyDescent="0.2">
      <c r="A2" s="7">
        <v>0</v>
      </c>
      <c r="B2" s="5">
        <f>LEN("ITIS")*60/$G2</f>
        <v>16</v>
      </c>
      <c r="C2" s="5">
        <f>IF($G2=1,Minutes!$F$62,IF($G2=5,Minutes!$H$62,(IF($G2=15,Minutes!$J$62,""))))</f>
        <v>28</v>
      </c>
      <c r="D2" s="5">
        <f>Hours!$C1*60/$G2</f>
        <v>24</v>
      </c>
      <c r="E2" s="5">
        <v>6</v>
      </c>
      <c r="F2" s="5">
        <f>SUM($B2:$E2)*60</f>
        <v>4440</v>
      </c>
      <c r="G2" s="5">
        <v>15</v>
      </c>
      <c r="H2" s="6">
        <v>0.5</v>
      </c>
      <c r="I2" s="5">
        <v>2</v>
      </c>
      <c r="J2" s="5">
        <v>6</v>
      </c>
      <c r="K2" s="5">
        <v>2</v>
      </c>
      <c r="L2" s="5">
        <f>SUM($I2:$K2)</f>
        <v>10</v>
      </c>
      <c r="M2" s="5">
        <f t="shared" ref="M2:M25" si="0">SUM($B2:$E2)*($I2/2+$J2+$K2/2)*$H2</f>
        <v>296</v>
      </c>
      <c r="N2" s="10">
        <f>$D$31*($M2/60/60)</f>
        <v>4.9333333333333336</v>
      </c>
    </row>
    <row r="3" spans="1:14" x14ac:dyDescent="0.2">
      <c r="A3" s="7">
        <v>4.1666666666666664E-2</v>
      </c>
      <c r="B3" s="5">
        <f t="shared" ref="B3:B25" si="1">LEN("ITIS")*60/G3</f>
        <v>16</v>
      </c>
      <c r="C3" s="5">
        <f>IF($G3=1,Minutes!$F$62,IF($G3=5,Minutes!$H$62,(IF($G3=15,Minutes!$J$62,""))))</f>
        <v>28</v>
      </c>
      <c r="D3" s="5">
        <f>Hours!$C2*60/$G3</f>
        <v>12</v>
      </c>
      <c r="E3" s="5">
        <v>6</v>
      </c>
      <c r="F3" s="5">
        <f t="shared" ref="F3:F25" si="2">SUM($B3:$E3)*60</f>
        <v>3720</v>
      </c>
      <c r="G3" s="5">
        <v>15</v>
      </c>
      <c r="H3" s="6">
        <v>0.5</v>
      </c>
      <c r="I3" s="5">
        <v>2</v>
      </c>
      <c r="J3" s="5">
        <v>6</v>
      </c>
      <c r="K3" s="5">
        <v>2</v>
      </c>
      <c r="L3" s="5">
        <f t="shared" ref="L3:L25" si="3">SUM($I3:$K3)</f>
        <v>10</v>
      </c>
      <c r="M3" s="5">
        <f t="shared" si="0"/>
        <v>248</v>
      </c>
      <c r="N3" s="10">
        <f t="shared" ref="N3:N25" si="4">$D$31*($M3/60/60)</f>
        <v>4.1333333333333337</v>
      </c>
    </row>
    <row r="4" spans="1:14" x14ac:dyDescent="0.2">
      <c r="A4" s="7">
        <v>8.3333333333333329E-2</v>
      </c>
      <c r="B4" s="5">
        <f t="shared" si="1"/>
        <v>16</v>
      </c>
      <c r="C4" s="5">
        <f>IF($G4=1,Minutes!$F$62,IF($G4=5,Minutes!$H$62,(IF($G4=15,Minutes!$J$62,""))))</f>
        <v>28</v>
      </c>
      <c r="D4" s="5">
        <f>Hours!$C3*60/$G4</f>
        <v>12</v>
      </c>
      <c r="E4" s="5">
        <v>6</v>
      </c>
      <c r="F4" s="5">
        <f t="shared" si="2"/>
        <v>3720</v>
      </c>
      <c r="G4" s="5">
        <v>15</v>
      </c>
      <c r="H4" s="6">
        <v>0.5</v>
      </c>
      <c r="I4" s="5">
        <v>2</v>
      </c>
      <c r="J4" s="5">
        <v>6</v>
      </c>
      <c r="K4" s="5">
        <v>2</v>
      </c>
      <c r="L4" s="5">
        <f t="shared" si="3"/>
        <v>10</v>
      </c>
      <c r="M4" s="5">
        <f t="shared" si="0"/>
        <v>248</v>
      </c>
      <c r="N4" s="10">
        <f t="shared" si="4"/>
        <v>4.1333333333333337</v>
      </c>
    </row>
    <row r="5" spans="1:14" x14ac:dyDescent="0.2">
      <c r="A5" s="7">
        <v>0.125</v>
      </c>
      <c r="B5" s="5">
        <f t="shared" si="1"/>
        <v>16</v>
      </c>
      <c r="C5" s="5">
        <f>IF($G5=1,Minutes!$F$62,IF($G5=5,Minutes!$H$62,(IF($G5=15,Minutes!$J$62,""))))</f>
        <v>28</v>
      </c>
      <c r="D5" s="5">
        <f>Hours!$C4*60/$G5</f>
        <v>20</v>
      </c>
      <c r="E5" s="5">
        <v>6</v>
      </c>
      <c r="F5" s="5">
        <f t="shared" si="2"/>
        <v>4200</v>
      </c>
      <c r="G5" s="5">
        <v>15</v>
      </c>
      <c r="H5" s="6">
        <v>0.5</v>
      </c>
      <c r="I5" s="5">
        <v>2</v>
      </c>
      <c r="J5" s="5">
        <v>6</v>
      </c>
      <c r="K5" s="5">
        <v>2</v>
      </c>
      <c r="L5" s="5">
        <f t="shared" si="3"/>
        <v>10</v>
      </c>
      <c r="M5" s="5">
        <f t="shared" si="0"/>
        <v>280</v>
      </c>
      <c r="N5" s="10">
        <f t="shared" si="4"/>
        <v>4.666666666666667</v>
      </c>
    </row>
    <row r="6" spans="1:14" x14ac:dyDescent="0.2">
      <c r="A6" s="7">
        <v>0.16666666666666666</v>
      </c>
      <c r="B6" s="5">
        <f t="shared" si="1"/>
        <v>16</v>
      </c>
      <c r="C6" s="5">
        <f>IF($G6=1,Minutes!$F$62,IF($G6=5,Minutes!$H$62,(IF($G6=15,Minutes!$J$62,""))))</f>
        <v>28</v>
      </c>
      <c r="D6" s="5">
        <f>Hours!$C5*60/$G6</f>
        <v>16</v>
      </c>
      <c r="E6" s="5">
        <v>6</v>
      </c>
      <c r="F6" s="5">
        <f t="shared" si="2"/>
        <v>3960</v>
      </c>
      <c r="G6" s="5">
        <v>15</v>
      </c>
      <c r="H6" s="6">
        <v>0.5</v>
      </c>
      <c r="I6" s="5">
        <v>2</v>
      </c>
      <c r="J6" s="5">
        <v>6</v>
      </c>
      <c r="K6" s="5">
        <v>2</v>
      </c>
      <c r="L6" s="5">
        <f t="shared" si="3"/>
        <v>10</v>
      </c>
      <c r="M6" s="5">
        <f t="shared" si="0"/>
        <v>264</v>
      </c>
      <c r="N6" s="10">
        <f t="shared" si="4"/>
        <v>4.4000000000000004</v>
      </c>
    </row>
    <row r="7" spans="1:14" x14ac:dyDescent="0.2">
      <c r="A7" s="7">
        <v>0.20833333333333334</v>
      </c>
      <c r="B7" s="5">
        <f t="shared" si="1"/>
        <v>48</v>
      </c>
      <c r="C7" s="5">
        <f>IF($G7=1,Minutes!$F$62,IF($G7=5,Minutes!$H$62,(IF($G7=15,Minutes!$J$62,""))))</f>
        <v>98</v>
      </c>
      <c r="D7" s="5">
        <f>Hours!$C6*60/$G7</f>
        <v>48</v>
      </c>
      <c r="E7" s="5">
        <v>6</v>
      </c>
      <c r="F7" s="5">
        <f t="shared" si="2"/>
        <v>12000</v>
      </c>
      <c r="G7" s="5">
        <v>5</v>
      </c>
      <c r="H7" s="6">
        <v>0.6</v>
      </c>
      <c r="I7" s="5">
        <v>2</v>
      </c>
      <c r="J7" s="5">
        <v>56</v>
      </c>
      <c r="K7" s="5">
        <v>2</v>
      </c>
      <c r="L7" s="5">
        <f t="shared" si="3"/>
        <v>60</v>
      </c>
      <c r="M7" s="5">
        <f t="shared" si="0"/>
        <v>6960</v>
      </c>
      <c r="N7" s="10">
        <f t="shared" si="4"/>
        <v>116</v>
      </c>
    </row>
    <row r="8" spans="1:14" x14ac:dyDescent="0.2">
      <c r="A8" s="7">
        <v>0.25</v>
      </c>
      <c r="B8" s="5">
        <f t="shared" si="1"/>
        <v>240</v>
      </c>
      <c r="C8" s="5">
        <f>IF($G8=1,Minutes!$F$62,IF($G8=5,Minutes!$H$62,(IF($G8=15,Minutes!$J$62,""))))</f>
        <v>586</v>
      </c>
      <c r="D8" s="5">
        <f>Hours!$C7*60/$G8</f>
        <v>180</v>
      </c>
      <c r="E8" s="5">
        <v>6</v>
      </c>
      <c r="F8" s="5">
        <f t="shared" si="2"/>
        <v>60720</v>
      </c>
      <c r="G8" s="5">
        <v>1</v>
      </c>
      <c r="H8" s="6">
        <v>0.7</v>
      </c>
      <c r="I8" s="5">
        <v>2</v>
      </c>
      <c r="J8" s="5">
        <v>56</v>
      </c>
      <c r="K8" s="5">
        <v>2</v>
      </c>
      <c r="L8" s="5">
        <f t="shared" si="3"/>
        <v>60</v>
      </c>
      <c r="M8" s="5">
        <f t="shared" si="0"/>
        <v>41087.199999999997</v>
      </c>
      <c r="N8" s="10">
        <f t="shared" si="4"/>
        <v>684.78666666666663</v>
      </c>
    </row>
    <row r="9" spans="1:14" x14ac:dyDescent="0.2">
      <c r="A9" s="7">
        <v>0.29166666666666669</v>
      </c>
      <c r="B9" s="5">
        <f t="shared" si="1"/>
        <v>240</v>
      </c>
      <c r="C9" s="5">
        <f>IF($G9=1,Minutes!$F$62,IF($G9=5,Minutes!$H$62,(IF($G9=15,Minutes!$J$62,""))))</f>
        <v>586</v>
      </c>
      <c r="D9" s="5">
        <f>Hours!$C8*60/$G9</f>
        <v>300</v>
      </c>
      <c r="E9" s="5">
        <v>6</v>
      </c>
      <c r="F9" s="5">
        <f t="shared" si="2"/>
        <v>67920</v>
      </c>
      <c r="G9" s="5">
        <v>1</v>
      </c>
      <c r="H9" s="6">
        <v>0.8</v>
      </c>
      <c r="I9" s="5">
        <v>2</v>
      </c>
      <c r="J9" s="5">
        <v>56</v>
      </c>
      <c r="K9" s="5">
        <v>2</v>
      </c>
      <c r="L9" s="5">
        <f t="shared" si="3"/>
        <v>60</v>
      </c>
      <c r="M9" s="5">
        <f t="shared" si="0"/>
        <v>52524.800000000003</v>
      </c>
      <c r="N9" s="10">
        <f t="shared" si="4"/>
        <v>875.41333333333341</v>
      </c>
    </row>
    <row r="10" spans="1:14" x14ac:dyDescent="0.2">
      <c r="A10" s="7">
        <v>0.33333333333333331</v>
      </c>
      <c r="B10" s="5">
        <f t="shared" si="1"/>
        <v>240</v>
      </c>
      <c r="C10" s="5">
        <f>IF($G10=1,Minutes!$F$62,IF($G10=5,Minutes!$H$62,(IF($G10=15,Minutes!$J$62,""))))</f>
        <v>586</v>
      </c>
      <c r="D10" s="5">
        <f>Hours!$C9*60/$G10</f>
        <v>300</v>
      </c>
      <c r="E10" s="5">
        <v>6</v>
      </c>
      <c r="F10" s="5">
        <f t="shared" si="2"/>
        <v>67920</v>
      </c>
      <c r="G10" s="5">
        <v>1</v>
      </c>
      <c r="H10" s="6">
        <v>0.9</v>
      </c>
      <c r="I10" s="5">
        <v>2</v>
      </c>
      <c r="J10" s="5">
        <v>56</v>
      </c>
      <c r="K10" s="5">
        <v>2</v>
      </c>
      <c r="L10" s="5">
        <f t="shared" si="3"/>
        <v>60</v>
      </c>
      <c r="M10" s="5">
        <f t="shared" si="0"/>
        <v>59090.400000000001</v>
      </c>
      <c r="N10" s="10">
        <f t="shared" si="4"/>
        <v>984.84000000000015</v>
      </c>
    </row>
    <row r="11" spans="1:14" x14ac:dyDescent="0.2">
      <c r="A11" s="7">
        <v>0.375</v>
      </c>
      <c r="B11" s="5">
        <f t="shared" si="1"/>
        <v>240</v>
      </c>
      <c r="C11" s="5">
        <f>IF($G11=1,Minutes!$F$62,IF($G11=5,Minutes!$H$62,(IF($G11=15,Minutes!$J$62,""))))</f>
        <v>586</v>
      </c>
      <c r="D11" s="5">
        <f>Hours!$C10*60/$G11</f>
        <v>240</v>
      </c>
      <c r="E11" s="5">
        <v>6</v>
      </c>
      <c r="F11" s="5">
        <f t="shared" si="2"/>
        <v>64320</v>
      </c>
      <c r="G11" s="5">
        <v>1</v>
      </c>
      <c r="H11" s="6">
        <v>1</v>
      </c>
      <c r="I11" s="5">
        <v>2</v>
      </c>
      <c r="J11" s="5">
        <v>56</v>
      </c>
      <c r="K11" s="5">
        <v>2</v>
      </c>
      <c r="L11" s="5">
        <f t="shared" si="3"/>
        <v>60</v>
      </c>
      <c r="M11" s="5">
        <f t="shared" si="0"/>
        <v>62176</v>
      </c>
      <c r="N11" s="10">
        <f t="shared" si="4"/>
        <v>1036.2666666666667</v>
      </c>
    </row>
    <row r="12" spans="1:14" x14ac:dyDescent="0.2">
      <c r="A12" s="7">
        <v>0.41666666666666669</v>
      </c>
      <c r="B12" s="5">
        <f t="shared" si="1"/>
        <v>48</v>
      </c>
      <c r="C12" s="5">
        <f>IF($G12=1,Minutes!$F$62,IF($G12=5,Minutes!$H$62,(IF($G12=15,Minutes!$J$62,""))))</f>
        <v>98</v>
      </c>
      <c r="D12" s="5">
        <f>Hours!$C11*60/$G12</f>
        <v>36</v>
      </c>
      <c r="E12" s="5">
        <v>6</v>
      </c>
      <c r="F12" s="5">
        <f t="shared" si="2"/>
        <v>11280</v>
      </c>
      <c r="G12" s="5">
        <v>5</v>
      </c>
      <c r="H12" s="6">
        <v>1</v>
      </c>
      <c r="I12" s="5">
        <v>2</v>
      </c>
      <c r="J12" s="5">
        <v>56</v>
      </c>
      <c r="K12" s="5">
        <v>2</v>
      </c>
      <c r="L12" s="5">
        <f t="shared" si="3"/>
        <v>60</v>
      </c>
      <c r="M12" s="5">
        <f t="shared" si="0"/>
        <v>10904</v>
      </c>
      <c r="N12" s="10">
        <f t="shared" si="4"/>
        <v>181.73333333333332</v>
      </c>
    </row>
    <row r="13" spans="1:14" x14ac:dyDescent="0.2">
      <c r="A13" s="7">
        <v>0.45833333333333331</v>
      </c>
      <c r="B13" s="5">
        <f t="shared" si="1"/>
        <v>48</v>
      </c>
      <c r="C13" s="5">
        <f>IF($G13=1,Minutes!$F$62,IF($G13=5,Minutes!$H$62,(IF($G13=15,Minutes!$J$62,""))))</f>
        <v>98</v>
      </c>
      <c r="D13" s="5">
        <f>Hours!$C12*60/$G13</f>
        <v>72</v>
      </c>
      <c r="E13" s="5">
        <v>6</v>
      </c>
      <c r="F13" s="5">
        <f t="shared" si="2"/>
        <v>13440</v>
      </c>
      <c r="G13" s="5">
        <v>5</v>
      </c>
      <c r="H13" s="6">
        <v>1</v>
      </c>
      <c r="I13" s="5">
        <v>2</v>
      </c>
      <c r="J13" s="5">
        <v>56</v>
      </c>
      <c r="K13" s="5">
        <v>2</v>
      </c>
      <c r="L13" s="5">
        <f t="shared" si="3"/>
        <v>60</v>
      </c>
      <c r="M13" s="5">
        <f t="shared" si="0"/>
        <v>12992</v>
      </c>
      <c r="N13" s="10">
        <f t="shared" si="4"/>
        <v>216.53333333333333</v>
      </c>
    </row>
    <row r="14" spans="1:14" x14ac:dyDescent="0.2">
      <c r="A14" s="7">
        <v>0.5</v>
      </c>
      <c r="B14" s="5">
        <f t="shared" si="1"/>
        <v>48</v>
      </c>
      <c r="C14" s="5">
        <f>IF($G14=1,Minutes!$F$62,IF($G14=5,Minutes!$H$62,(IF($G14=15,Minutes!$J$62,""))))</f>
        <v>98</v>
      </c>
      <c r="D14" s="5">
        <f>Hours!$C13*60/$G14</f>
        <v>72</v>
      </c>
      <c r="E14" s="5">
        <v>6</v>
      </c>
      <c r="F14" s="5">
        <f t="shared" si="2"/>
        <v>13440</v>
      </c>
      <c r="G14" s="5">
        <v>5</v>
      </c>
      <c r="H14" s="6">
        <v>1</v>
      </c>
      <c r="I14" s="5">
        <v>2</v>
      </c>
      <c r="J14" s="5">
        <v>56</v>
      </c>
      <c r="K14" s="5">
        <v>2</v>
      </c>
      <c r="L14" s="5">
        <f t="shared" si="3"/>
        <v>60</v>
      </c>
      <c r="M14" s="5">
        <f t="shared" si="0"/>
        <v>12992</v>
      </c>
      <c r="N14" s="10">
        <f t="shared" si="4"/>
        <v>216.53333333333333</v>
      </c>
    </row>
    <row r="15" spans="1:14" x14ac:dyDescent="0.2">
      <c r="A15" s="7">
        <v>0.54166666666666663</v>
      </c>
      <c r="B15" s="5">
        <f t="shared" si="1"/>
        <v>48</v>
      </c>
      <c r="C15" s="5">
        <f>IF($G15=1,Minutes!$F$62,IF($G15=5,Minutes!$H$62,(IF($G15=15,Minutes!$J$62,""))))</f>
        <v>98</v>
      </c>
      <c r="D15" s="5">
        <f>Hours!$C14*60/$G15</f>
        <v>36</v>
      </c>
      <c r="E15" s="5">
        <v>6</v>
      </c>
      <c r="F15" s="5">
        <f t="shared" si="2"/>
        <v>11280</v>
      </c>
      <c r="G15" s="5">
        <v>5</v>
      </c>
      <c r="H15" s="6">
        <v>1</v>
      </c>
      <c r="I15" s="5">
        <v>2</v>
      </c>
      <c r="J15" s="5">
        <v>56</v>
      </c>
      <c r="K15" s="5">
        <v>2</v>
      </c>
      <c r="L15" s="5">
        <f t="shared" si="3"/>
        <v>60</v>
      </c>
      <c r="M15" s="5">
        <f t="shared" si="0"/>
        <v>10904</v>
      </c>
      <c r="N15" s="10">
        <f t="shared" si="4"/>
        <v>181.73333333333332</v>
      </c>
    </row>
    <row r="16" spans="1:14" x14ac:dyDescent="0.2">
      <c r="A16" s="7">
        <v>0.58333333333333337</v>
      </c>
      <c r="B16" s="5">
        <f t="shared" si="1"/>
        <v>48</v>
      </c>
      <c r="C16" s="5">
        <f>IF($G16=1,Minutes!$F$62,IF($G16=5,Minutes!$H$62,(IF($G16=15,Minutes!$J$62,""))))</f>
        <v>98</v>
      </c>
      <c r="D16" s="5">
        <f>Hours!$C15*60/$G16</f>
        <v>36</v>
      </c>
      <c r="E16" s="5">
        <v>6</v>
      </c>
      <c r="F16" s="5">
        <f t="shared" si="2"/>
        <v>11280</v>
      </c>
      <c r="G16" s="5">
        <v>5</v>
      </c>
      <c r="H16" s="6">
        <v>1</v>
      </c>
      <c r="I16" s="5">
        <v>2</v>
      </c>
      <c r="J16" s="5">
        <v>56</v>
      </c>
      <c r="K16" s="5">
        <v>2</v>
      </c>
      <c r="L16" s="5">
        <f t="shared" si="3"/>
        <v>60</v>
      </c>
      <c r="M16" s="5">
        <f t="shared" si="0"/>
        <v>10904</v>
      </c>
      <c r="N16" s="10">
        <f t="shared" si="4"/>
        <v>181.73333333333332</v>
      </c>
    </row>
    <row r="17" spans="1:14" x14ac:dyDescent="0.2">
      <c r="A17" s="7">
        <v>0.625</v>
      </c>
      <c r="B17" s="5">
        <f t="shared" si="1"/>
        <v>48</v>
      </c>
      <c r="C17" s="5">
        <f>IF($G17=1,Minutes!$F$62,IF($G17=5,Minutes!$H$62,(IF($G17=15,Minutes!$J$62,""))))</f>
        <v>98</v>
      </c>
      <c r="D17" s="5">
        <f>Hours!$C16*60/$G17</f>
        <v>60</v>
      </c>
      <c r="E17" s="5">
        <v>6</v>
      </c>
      <c r="F17" s="5">
        <f t="shared" si="2"/>
        <v>12720</v>
      </c>
      <c r="G17" s="5">
        <v>5</v>
      </c>
      <c r="H17" s="6">
        <v>1</v>
      </c>
      <c r="I17" s="5">
        <v>2</v>
      </c>
      <c r="J17" s="5">
        <v>56</v>
      </c>
      <c r="K17" s="5">
        <v>2</v>
      </c>
      <c r="L17" s="5">
        <f t="shared" si="3"/>
        <v>60</v>
      </c>
      <c r="M17" s="5">
        <f t="shared" si="0"/>
        <v>12296</v>
      </c>
      <c r="N17" s="10">
        <f t="shared" si="4"/>
        <v>204.93333333333334</v>
      </c>
    </row>
    <row r="18" spans="1:14" x14ac:dyDescent="0.2">
      <c r="A18" s="7">
        <v>0.66666666666666663</v>
      </c>
      <c r="B18" s="5">
        <f t="shared" si="1"/>
        <v>240</v>
      </c>
      <c r="C18" s="5">
        <f>IF($G18=1,Minutes!$F$62,IF($G18=5,Minutes!$H$62,(IF($G18=15,Minutes!$J$62,""))))</f>
        <v>586</v>
      </c>
      <c r="D18" s="5">
        <f>Hours!$C17*60/$G18</f>
        <v>240</v>
      </c>
      <c r="E18" s="5">
        <v>6</v>
      </c>
      <c r="F18" s="5">
        <f t="shared" si="2"/>
        <v>64320</v>
      </c>
      <c r="G18" s="5">
        <v>1</v>
      </c>
      <c r="H18" s="6">
        <v>1</v>
      </c>
      <c r="I18" s="5">
        <v>2</v>
      </c>
      <c r="J18" s="5">
        <v>56</v>
      </c>
      <c r="K18" s="5">
        <v>2</v>
      </c>
      <c r="L18" s="5">
        <f t="shared" si="3"/>
        <v>60</v>
      </c>
      <c r="M18" s="5">
        <f t="shared" si="0"/>
        <v>62176</v>
      </c>
      <c r="N18" s="10">
        <f t="shared" si="4"/>
        <v>1036.2666666666667</v>
      </c>
    </row>
    <row r="19" spans="1:14" x14ac:dyDescent="0.2">
      <c r="A19" s="7">
        <v>0.70833333333333337</v>
      </c>
      <c r="B19" s="5">
        <f t="shared" si="1"/>
        <v>240</v>
      </c>
      <c r="C19" s="5">
        <f>IF($G19=1,Minutes!$F$62,IF($G19=5,Minutes!$H$62,(IF($G19=15,Minutes!$J$62,""))))</f>
        <v>586</v>
      </c>
      <c r="D19" s="5">
        <f>Hours!$C18*60/$G19</f>
        <v>240</v>
      </c>
      <c r="E19" s="5">
        <v>6</v>
      </c>
      <c r="F19" s="5">
        <f t="shared" si="2"/>
        <v>64320</v>
      </c>
      <c r="G19" s="5">
        <v>1</v>
      </c>
      <c r="H19" s="6">
        <v>1</v>
      </c>
      <c r="I19" s="5">
        <v>2</v>
      </c>
      <c r="J19" s="5">
        <v>56</v>
      </c>
      <c r="K19" s="5">
        <v>2</v>
      </c>
      <c r="L19" s="5">
        <f t="shared" si="3"/>
        <v>60</v>
      </c>
      <c r="M19" s="5">
        <f t="shared" si="0"/>
        <v>62176</v>
      </c>
      <c r="N19" s="10">
        <f t="shared" si="4"/>
        <v>1036.2666666666667</v>
      </c>
    </row>
    <row r="20" spans="1:14" x14ac:dyDescent="0.2">
      <c r="A20" s="7">
        <v>0.75</v>
      </c>
      <c r="B20" s="5">
        <f t="shared" si="1"/>
        <v>240</v>
      </c>
      <c r="C20" s="5">
        <f>IF($G20=1,Minutes!$F$62,IF($G20=5,Minutes!$H$62,(IF($G20=15,Minutes!$J$62,""))))</f>
        <v>586</v>
      </c>
      <c r="D20" s="5">
        <f>Hours!$C19*60/$G20</f>
        <v>180</v>
      </c>
      <c r="E20" s="5">
        <v>6</v>
      </c>
      <c r="F20" s="5">
        <f t="shared" si="2"/>
        <v>60720</v>
      </c>
      <c r="G20" s="5">
        <v>1</v>
      </c>
      <c r="H20" s="6">
        <v>1</v>
      </c>
      <c r="I20" s="5">
        <v>2</v>
      </c>
      <c r="J20" s="5">
        <v>56</v>
      </c>
      <c r="K20" s="5">
        <v>2</v>
      </c>
      <c r="L20" s="5">
        <f t="shared" si="3"/>
        <v>60</v>
      </c>
      <c r="M20" s="5">
        <f t="shared" si="0"/>
        <v>58696</v>
      </c>
      <c r="N20" s="10">
        <f t="shared" si="4"/>
        <v>978.26666666666677</v>
      </c>
    </row>
    <row r="21" spans="1:14" x14ac:dyDescent="0.2">
      <c r="A21" s="7">
        <v>0.79166666666666663</v>
      </c>
      <c r="B21" s="5">
        <f t="shared" si="1"/>
        <v>240</v>
      </c>
      <c r="C21" s="5">
        <f>IF($G21=1,Minutes!$F$62,IF($G21=5,Minutes!$H$62,(IF($G21=15,Minutes!$J$62,""))))</f>
        <v>586</v>
      </c>
      <c r="D21" s="5">
        <f>Hours!$C20*60/$G21</f>
        <v>300</v>
      </c>
      <c r="E21" s="5">
        <v>6</v>
      </c>
      <c r="F21" s="5">
        <f t="shared" si="2"/>
        <v>67920</v>
      </c>
      <c r="G21" s="5">
        <v>1</v>
      </c>
      <c r="H21" s="6">
        <v>0.9</v>
      </c>
      <c r="I21" s="5">
        <v>2</v>
      </c>
      <c r="J21" s="5">
        <v>56</v>
      </c>
      <c r="K21" s="5">
        <v>2</v>
      </c>
      <c r="L21" s="5">
        <f t="shared" si="3"/>
        <v>60</v>
      </c>
      <c r="M21" s="5">
        <f t="shared" si="0"/>
        <v>59090.400000000001</v>
      </c>
      <c r="N21" s="10">
        <f t="shared" si="4"/>
        <v>984.84000000000015</v>
      </c>
    </row>
    <row r="22" spans="1:14" x14ac:dyDescent="0.2">
      <c r="A22" s="7">
        <v>0.83333333333333337</v>
      </c>
      <c r="B22" s="5">
        <f t="shared" si="1"/>
        <v>240</v>
      </c>
      <c r="C22" s="5">
        <f>IF($G22=1,Minutes!$F$62,IF($G22=5,Minutes!$H$62,(IF($G22=15,Minutes!$J$62,""))))</f>
        <v>586</v>
      </c>
      <c r="D22" s="5">
        <f>Hours!$C21*60/$G22</f>
        <v>300</v>
      </c>
      <c r="E22" s="5">
        <v>6</v>
      </c>
      <c r="F22" s="5">
        <f t="shared" si="2"/>
        <v>67920</v>
      </c>
      <c r="G22" s="5">
        <v>1</v>
      </c>
      <c r="H22" s="6">
        <v>0.75</v>
      </c>
      <c r="I22" s="5">
        <v>2</v>
      </c>
      <c r="J22" s="5">
        <v>56</v>
      </c>
      <c r="K22" s="5">
        <v>2</v>
      </c>
      <c r="L22" s="5">
        <f t="shared" si="3"/>
        <v>60</v>
      </c>
      <c r="M22" s="5">
        <f t="shared" si="0"/>
        <v>49242</v>
      </c>
      <c r="N22" s="10">
        <f t="shared" si="4"/>
        <v>820.7</v>
      </c>
    </row>
    <row r="23" spans="1:14" x14ac:dyDescent="0.2">
      <c r="A23" s="7">
        <v>0.875</v>
      </c>
      <c r="B23" s="5">
        <f t="shared" si="1"/>
        <v>48</v>
      </c>
      <c r="C23" s="5">
        <f>IF($G23=1,Minutes!$F$62,IF($G23=5,Minutes!$H$62,(IF($G23=15,Minutes!$J$62,""))))</f>
        <v>98</v>
      </c>
      <c r="D23" s="5">
        <f>Hours!$C22*60/$G23</f>
        <v>48</v>
      </c>
      <c r="E23" s="5">
        <v>6</v>
      </c>
      <c r="F23" s="5">
        <f t="shared" si="2"/>
        <v>12000</v>
      </c>
      <c r="G23" s="5">
        <v>5</v>
      </c>
      <c r="H23" s="6">
        <v>0.5</v>
      </c>
      <c r="I23" s="5">
        <v>2</v>
      </c>
      <c r="J23" s="5">
        <v>56</v>
      </c>
      <c r="K23" s="5">
        <v>2</v>
      </c>
      <c r="L23" s="5">
        <f t="shared" si="3"/>
        <v>60</v>
      </c>
      <c r="M23" s="5">
        <f t="shared" si="0"/>
        <v>5800</v>
      </c>
      <c r="N23" s="10">
        <f t="shared" si="4"/>
        <v>96.666666666666671</v>
      </c>
    </row>
    <row r="24" spans="1:14" x14ac:dyDescent="0.2">
      <c r="A24" s="7">
        <v>0.91666666666666663</v>
      </c>
      <c r="B24" s="5">
        <f t="shared" si="1"/>
        <v>48</v>
      </c>
      <c r="C24" s="5">
        <f>IF($G24=1,Minutes!$F$62,IF($G24=5,Minutes!$H$62,(IF($G24=15,Minutes!$J$62,""))))</f>
        <v>98</v>
      </c>
      <c r="D24" s="5">
        <f>Hours!$C23*60/$G24</f>
        <v>36</v>
      </c>
      <c r="E24" s="5">
        <v>6</v>
      </c>
      <c r="F24" s="5">
        <f t="shared" si="2"/>
        <v>11280</v>
      </c>
      <c r="G24" s="5">
        <v>5</v>
      </c>
      <c r="H24" s="6">
        <v>0.5</v>
      </c>
      <c r="I24" s="5">
        <v>2</v>
      </c>
      <c r="J24" s="5">
        <v>56</v>
      </c>
      <c r="K24" s="5">
        <v>2</v>
      </c>
      <c r="L24" s="5">
        <f t="shared" si="3"/>
        <v>60</v>
      </c>
      <c r="M24" s="5">
        <f t="shared" si="0"/>
        <v>5452</v>
      </c>
      <c r="N24" s="10">
        <f t="shared" si="4"/>
        <v>90.86666666666666</v>
      </c>
    </row>
    <row r="25" spans="1:14" x14ac:dyDescent="0.2">
      <c r="A25" s="7">
        <v>0.95833333333333337</v>
      </c>
      <c r="B25" s="5">
        <f t="shared" si="1"/>
        <v>16</v>
      </c>
      <c r="C25" s="5">
        <f>IF($G25=1,Minutes!$F$62,IF($G25=5,Minutes!$H$62,(IF($G25=15,Minutes!$J$62,""))))</f>
        <v>28</v>
      </c>
      <c r="D25" s="5">
        <f>Hours!$C24*60/$G25</f>
        <v>24</v>
      </c>
      <c r="E25" s="5">
        <v>6</v>
      </c>
      <c r="F25" s="5">
        <f t="shared" si="2"/>
        <v>4440</v>
      </c>
      <c r="G25" s="5">
        <v>15</v>
      </c>
      <c r="H25" s="6">
        <v>0.5</v>
      </c>
      <c r="I25" s="5">
        <v>2</v>
      </c>
      <c r="J25" s="5">
        <v>6</v>
      </c>
      <c r="K25" s="5">
        <v>2</v>
      </c>
      <c r="L25" s="5">
        <f t="shared" si="3"/>
        <v>10</v>
      </c>
      <c r="M25" s="5">
        <f t="shared" si="0"/>
        <v>296</v>
      </c>
      <c r="N25" s="10">
        <f t="shared" si="4"/>
        <v>4.9333333333333336</v>
      </c>
    </row>
    <row r="26" spans="1:14" x14ac:dyDescent="0.2">
      <c r="N26" s="17">
        <f>SUM(N2:N25)</f>
        <v>9951.58</v>
      </c>
    </row>
    <row r="27" spans="1:14" x14ac:dyDescent="0.2">
      <c r="D27" s="3" t="s">
        <v>58</v>
      </c>
      <c r="E27" t="s">
        <v>59</v>
      </c>
      <c r="H27"/>
    </row>
    <row r="28" spans="1:14" x14ac:dyDescent="0.2">
      <c r="A28" s="19" t="s">
        <v>60</v>
      </c>
      <c r="B28" s="19"/>
      <c r="C28" s="19"/>
      <c r="D28" s="11">
        <f>SUM(LEN("ITIS")*60*60*24,Minutes!F62*60*24,Hours!C25*60*60,LEN("OCLOCK")*60*24)</f>
        <v>1565280</v>
      </c>
      <c r="E28" s="11">
        <f>SUM($M$2:$M$25)</f>
        <v>597094.80000000005</v>
      </c>
      <c r="F28" s="14"/>
      <c r="H28"/>
    </row>
    <row r="29" spans="1:14" x14ac:dyDescent="0.2">
      <c r="A29" s="19" t="s">
        <v>50</v>
      </c>
      <c r="B29" s="19"/>
      <c r="C29" s="19"/>
      <c r="D29" s="11">
        <f>24*60*60</f>
        <v>86400</v>
      </c>
      <c r="E29" s="11">
        <f>24*60*60</f>
        <v>86400</v>
      </c>
      <c r="F29" s="14"/>
      <c r="H29"/>
    </row>
    <row r="30" spans="1:14" x14ac:dyDescent="0.2">
      <c r="A30" s="19" t="s">
        <v>49</v>
      </c>
      <c r="B30" s="19"/>
      <c r="C30" s="19"/>
      <c r="D30" s="11">
        <f>D$28/D$29</f>
        <v>18.116666666666667</v>
      </c>
      <c r="E30" s="11">
        <f>E$28/E$29</f>
        <v>6.9108194444444448</v>
      </c>
      <c r="F30" s="14"/>
      <c r="H30"/>
    </row>
    <row r="31" spans="1:14" x14ac:dyDescent="0.2">
      <c r="A31" s="19" t="s">
        <v>42</v>
      </c>
      <c r="B31" s="19"/>
      <c r="C31" s="19"/>
      <c r="D31" s="11">
        <v>60</v>
      </c>
      <c r="E31" s="11">
        <v>60</v>
      </c>
      <c r="F31" s="14"/>
      <c r="H31"/>
    </row>
    <row r="32" spans="1:14" x14ac:dyDescent="0.2">
      <c r="A32" s="19" t="s">
        <v>44</v>
      </c>
      <c r="B32" s="19"/>
      <c r="C32" s="19"/>
      <c r="D32" s="11">
        <f t="shared" ref="D32:E32" si="5">D$30*(D$31/1000)</f>
        <v>1.087</v>
      </c>
      <c r="E32" s="11">
        <f t="shared" si="5"/>
        <v>0.41464916666666668</v>
      </c>
      <c r="F32" s="14"/>
      <c r="H32"/>
    </row>
    <row r="33" spans="1:8" x14ac:dyDescent="0.2">
      <c r="A33" s="19" t="s">
        <v>43</v>
      </c>
      <c r="B33" s="19"/>
      <c r="C33" s="19"/>
      <c r="D33" s="11">
        <v>5</v>
      </c>
      <c r="E33" s="11">
        <v>5</v>
      </c>
      <c r="F33" s="14"/>
      <c r="H33"/>
    </row>
    <row r="34" spans="1:8" x14ac:dyDescent="0.2">
      <c r="A34" s="19" t="s">
        <v>45</v>
      </c>
      <c r="B34" s="19"/>
      <c r="C34" s="19"/>
      <c r="D34" s="11">
        <f t="shared" ref="D34:E34" si="6">D$32*D$33</f>
        <v>5.4349999999999996</v>
      </c>
      <c r="E34" s="11">
        <f t="shared" si="6"/>
        <v>2.0732458333333335</v>
      </c>
      <c r="F34" s="14"/>
      <c r="H34"/>
    </row>
    <row r="35" spans="1:8" x14ac:dyDescent="0.2">
      <c r="A35" s="19" t="s">
        <v>46</v>
      </c>
      <c r="B35" s="19"/>
      <c r="C35" s="19"/>
      <c r="D35" s="11">
        <f t="shared" ref="D35:E35" si="7">D$34*24*365/1000</f>
        <v>47.610599999999998</v>
      </c>
      <c r="E35" s="11">
        <f t="shared" si="7"/>
        <v>18.161633500000004</v>
      </c>
      <c r="F35" s="14"/>
      <c r="H35"/>
    </row>
    <row r="36" spans="1:8" x14ac:dyDescent="0.2">
      <c r="A36" s="19" t="s">
        <v>47</v>
      </c>
      <c r="B36" s="19"/>
      <c r="C36" s="19"/>
      <c r="D36" s="12">
        <v>0.25702900000000001</v>
      </c>
      <c r="E36" s="12">
        <v>0.25702900000000001</v>
      </c>
      <c r="F36" s="15"/>
      <c r="H36"/>
    </row>
    <row r="37" spans="1:8" s="4" customFormat="1" x14ac:dyDescent="0.2">
      <c r="A37" s="18" t="s">
        <v>48</v>
      </c>
      <c r="B37" s="18"/>
      <c r="C37" s="18"/>
      <c r="D37" s="13">
        <f t="shared" ref="D37:E37" si="8">D$35*D$36</f>
        <v>12.2373049074</v>
      </c>
      <c r="E37" s="13">
        <f t="shared" si="8"/>
        <v>4.6680664968715009</v>
      </c>
      <c r="F37" s="16"/>
    </row>
  </sheetData>
  <mergeCells count="10">
    <mergeCell ref="A37:C37"/>
    <mergeCell ref="A34:C34"/>
    <mergeCell ref="A35:C35"/>
    <mergeCell ref="A36:C36"/>
    <mergeCell ref="A28:C28"/>
    <mergeCell ref="A29:C29"/>
    <mergeCell ref="A30:C30"/>
    <mergeCell ref="A33:C33"/>
    <mergeCell ref="A32:C32"/>
    <mergeCell ref="A31:C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Minutes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Sanders</dc:creator>
  <cp:lastModifiedBy>David Sanders</cp:lastModifiedBy>
  <dcterms:created xsi:type="dcterms:W3CDTF">2015-10-13T22:38:12Z</dcterms:created>
  <dcterms:modified xsi:type="dcterms:W3CDTF">2015-10-17T00:48:41Z</dcterms:modified>
</cp:coreProperties>
</file>