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3"/>
  <workbookPr codeName="ThisWorkbook" defaultThemeVersion="124226"/>
  <mc:AlternateContent xmlns:mc="http://schemas.openxmlformats.org/markup-compatibility/2006">
    <mc:Choice Requires="x15">
      <x15ac:absPath xmlns:x15ac="http://schemas.microsoft.com/office/spreadsheetml/2010/11/ac" url="/Users/coreyford/Documents/PhD/_Year 2/4-Reflection-Support-Index/Towards-RiCE/PHASE 3 - RICE USER STUDY/"/>
    </mc:Choice>
  </mc:AlternateContent>
  <xr:revisionPtr revIDLastSave="0" documentId="13_ncr:1_{A9A422A7-1442-9F4C-BCAE-1D2EB7CA4738}" xr6:coauthVersionLast="45" xr6:coauthVersionMax="45" xr10:uidLastSave="{00000000-0000-0000-0000-000000000000}"/>
  <bookViews>
    <workbookView xWindow="0" yWindow="460" windowWidth="28800" windowHeight="15520" activeTab="3" xr2:uid="{00000000-000D-0000-FFFF-FFFF00000000}"/>
  </bookViews>
  <sheets>
    <sheet name="Downloaded Data" sheetId="1" r:id="rId1"/>
    <sheet name="Key" sheetId="2" r:id="rId2"/>
    <sheet name="Cleaned Data" sheetId="3" r:id="rId3"/>
    <sheet name="Cleaned Data - Small"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3" i="3" l="1"/>
  <c r="AA4" i="3"/>
  <c r="AA5" i="3"/>
  <c r="AA6" i="3"/>
  <c r="AA7" i="3"/>
  <c r="AA8" i="3"/>
  <c r="AA9" i="3"/>
  <c r="AA10" i="3"/>
  <c r="AA11" i="3"/>
  <c r="AA12" i="3"/>
  <c r="AA13" i="3"/>
  <c r="AA14" i="3"/>
  <c r="AA15" i="3"/>
  <c r="AA16" i="3"/>
  <c r="AA17" i="3"/>
  <c r="AA18" i="3"/>
  <c r="AA19" i="3"/>
  <c r="AA20" i="3"/>
  <c r="AA21" i="3"/>
  <c r="AA22" i="3"/>
  <c r="AA23" i="3"/>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Z3" i="3"/>
  <c r="Z4" i="3"/>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Z47" i="3"/>
  <c r="Z48" i="3"/>
  <c r="Z49" i="3"/>
  <c r="Z50" i="3"/>
  <c r="Z51" i="3"/>
  <c r="Z52" i="3"/>
  <c r="Z53" i="3"/>
  <c r="Z54" i="3"/>
  <c r="Z55" i="3"/>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X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X52" i="3"/>
  <c r="X53" i="3"/>
  <c r="X54" i="3"/>
  <c r="X55" i="3"/>
  <c r="W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V3"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U3" i="3"/>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T3" i="3"/>
  <c r="T4" i="3"/>
  <c r="T5" i="3"/>
  <c r="T6" i="3"/>
  <c r="T7" i="3"/>
  <c r="T8" i="3"/>
  <c r="T9" i="3"/>
  <c r="T10" i="3"/>
  <c r="T11" i="3"/>
  <c r="T12" i="3"/>
  <c r="T13" i="3"/>
  <c r="T14" i="3"/>
  <c r="T15" i="3"/>
  <c r="T16" i="3"/>
  <c r="T17" i="3"/>
  <c r="T18" i="3"/>
  <c r="T19" i="3"/>
  <c r="T20"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R3" i="3"/>
  <c r="R4" i="3"/>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P3" i="3"/>
  <c r="P4"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BD3" i="3"/>
  <c r="BD4" i="3"/>
  <c r="BD5" i="3"/>
  <c r="BD6" i="3"/>
  <c r="BD7" i="3"/>
  <c r="BD8" i="3"/>
  <c r="BD9" i="3"/>
  <c r="BD10" i="3"/>
  <c r="BD11" i="3"/>
  <c r="BD12" i="3"/>
  <c r="BD13" i="3"/>
  <c r="BD14" i="3"/>
  <c r="BD15" i="3"/>
  <c r="BD16" i="3"/>
  <c r="BD17" i="3"/>
  <c r="BD18" i="3"/>
  <c r="BD19" i="3"/>
  <c r="BD20" i="3"/>
  <c r="BD21" i="3"/>
  <c r="BD22" i="3"/>
  <c r="BD23" i="3"/>
  <c r="BD24" i="3"/>
  <c r="BD25" i="3"/>
  <c r="BD26" i="3"/>
  <c r="BD27" i="3"/>
  <c r="BD28" i="3"/>
  <c r="BD29" i="3"/>
  <c r="BD30" i="3"/>
  <c r="BD31" i="3"/>
  <c r="BD32" i="3"/>
  <c r="BD33" i="3"/>
  <c r="BD34" i="3"/>
  <c r="BD35" i="3"/>
  <c r="BD36" i="3"/>
  <c r="BD37" i="3"/>
  <c r="BD38" i="3"/>
  <c r="BD39" i="3"/>
  <c r="BD40" i="3"/>
  <c r="BD41" i="3"/>
  <c r="BD42" i="3"/>
  <c r="BD43" i="3"/>
  <c r="BD44" i="3"/>
  <c r="BD45" i="3"/>
  <c r="BD46" i="3"/>
  <c r="BD47" i="3"/>
  <c r="BD48" i="3"/>
  <c r="BD49" i="3"/>
  <c r="BD50" i="3"/>
  <c r="BD51" i="3"/>
  <c r="BD52" i="3"/>
  <c r="BD53" i="3"/>
  <c r="BD54" i="3"/>
  <c r="BD55" i="3"/>
  <c r="BE3" i="3"/>
  <c r="BE4" i="3"/>
  <c r="BE5" i="3"/>
  <c r="BE6" i="3"/>
  <c r="BE7" i="3"/>
  <c r="BE8" i="3"/>
  <c r="BE9" i="3"/>
  <c r="BE10" i="3"/>
  <c r="BE11" i="3"/>
  <c r="BE12" i="3"/>
  <c r="BE13" i="3"/>
  <c r="BE14" i="3"/>
  <c r="BE15" i="3"/>
  <c r="BE16" i="3"/>
  <c r="BE17" i="3"/>
  <c r="BE18" i="3"/>
  <c r="BE19" i="3"/>
  <c r="BE20" i="3"/>
  <c r="BE21" i="3"/>
  <c r="BE22" i="3"/>
  <c r="BE23" i="3"/>
  <c r="BE24" i="3"/>
  <c r="BE25" i="3"/>
  <c r="BE26" i="3"/>
  <c r="BE27" i="3"/>
  <c r="BE28" i="3"/>
  <c r="BE29" i="3"/>
  <c r="BE30" i="3"/>
  <c r="BE31" i="3"/>
  <c r="BE32" i="3"/>
  <c r="BE33" i="3"/>
  <c r="BE34" i="3"/>
  <c r="BE35" i="3"/>
  <c r="BE36" i="3"/>
  <c r="BE37" i="3"/>
  <c r="BE38" i="3"/>
  <c r="BE39" i="3"/>
  <c r="BE40" i="3"/>
  <c r="BE41" i="3"/>
  <c r="BE42" i="3"/>
  <c r="BE43" i="3"/>
  <c r="BE44" i="3"/>
  <c r="BE45" i="3"/>
  <c r="BE46" i="3"/>
  <c r="BE47" i="3"/>
  <c r="BE48" i="3"/>
  <c r="BE49" i="3"/>
  <c r="BE50" i="3"/>
  <c r="BE51" i="3"/>
  <c r="BE52" i="3"/>
  <c r="BE53" i="3"/>
  <c r="BE54" i="3"/>
  <c r="BE55" i="3"/>
  <c r="BF3" i="3"/>
  <c r="BF4" i="3"/>
  <c r="BF5" i="3"/>
  <c r="BF6" i="3"/>
  <c r="BF7" i="3"/>
  <c r="BF8" i="3"/>
  <c r="BF9" i="3"/>
  <c r="BF10" i="3"/>
  <c r="BF11" i="3"/>
  <c r="BF12" i="3"/>
  <c r="BF13" i="3"/>
  <c r="BF14" i="3"/>
  <c r="BF15" i="3"/>
  <c r="BF16" i="3"/>
  <c r="BF17" i="3"/>
  <c r="BF18" i="3"/>
  <c r="BF19" i="3"/>
  <c r="BF20" i="3"/>
  <c r="BF21" i="3"/>
  <c r="BF22" i="3"/>
  <c r="BF23" i="3"/>
  <c r="BF24" i="3"/>
  <c r="BF25" i="3"/>
  <c r="BF26" i="3"/>
  <c r="BF27" i="3"/>
  <c r="BF28" i="3"/>
  <c r="BF29" i="3"/>
  <c r="BF30" i="3"/>
  <c r="BF31" i="3"/>
  <c r="BF32" i="3"/>
  <c r="BF33" i="3"/>
  <c r="BF34" i="3"/>
  <c r="BF35" i="3"/>
  <c r="BF36" i="3"/>
  <c r="BF37" i="3"/>
  <c r="BF38" i="3"/>
  <c r="BF39" i="3"/>
  <c r="BF40" i="3"/>
  <c r="BF41" i="3"/>
  <c r="BF42" i="3"/>
  <c r="BF43" i="3"/>
  <c r="BF44" i="3"/>
  <c r="BF45" i="3"/>
  <c r="BF46" i="3"/>
  <c r="BF47" i="3"/>
  <c r="BF48" i="3"/>
  <c r="BF49" i="3"/>
  <c r="BF50" i="3"/>
  <c r="BF51" i="3"/>
  <c r="BF52" i="3"/>
  <c r="BF53" i="3"/>
  <c r="BF54" i="3"/>
  <c r="BF55" i="3"/>
  <c r="BG3" i="3"/>
  <c r="BG4" i="3"/>
  <c r="BG5" i="3"/>
  <c r="BG6" i="3"/>
  <c r="BG7" i="3"/>
  <c r="BG8" i="3"/>
  <c r="BG9" i="3"/>
  <c r="BG10" i="3"/>
  <c r="BG11" i="3"/>
  <c r="BG12" i="3"/>
  <c r="BG13" i="3"/>
  <c r="BG14" i="3"/>
  <c r="BG15" i="3"/>
  <c r="BG16" i="3"/>
  <c r="BG17" i="3"/>
  <c r="BG18" i="3"/>
  <c r="BG19" i="3"/>
  <c r="BG20" i="3"/>
  <c r="BG21" i="3"/>
  <c r="BG22" i="3"/>
  <c r="BG23" i="3"/>
  <c r="BG24" i="3"/>
  <c r="BG25" i="3"/>
  <c r="BG26" i="3"/>
  <c r="BG27" i="3"/>
  <c r="BG28" i="3"/>
  <c r="BG29" i="3"/>
  <c r="BG30" i="3"/>
  <c r="BG31" i="3"/>
  <c r="BG32" i="3"/>
  <c r="BG33" i="3"/>
  <c r="BG34" i="3"/>
  <c r="BG35" i="3"/>
  <c r="BG36" i="3"/>
  <c r="BG37" i="3"/>
  <c r="BG38" i="3"/>
  <c r="BG39" i="3"/>
  <c r="BG40" i="3"/>
  <c r="BG41" i="3"/>
  <c r="BG42" i="3"/>
  <c r="BG43" i="3"/>
  <c r="BG44" i="3"/>
  <c r="BG45" i="3"/>
  <c r="BG46" i="3"/>
  <c r="BG47" i="3"/>
  <c r="BG48" i="3"/>
  <c r="BG49" i="3"/>
  <c r="BG50" i="3"/>
  <c r="BG51" i="3"/>
  <c r="BG52" i="3"/>
  <c r="BG53" i="3"/>
  <c r="BG54" i="3"/>
  <c r="BG55" i="3"/>
  <c r="BH3" i="3"/>
  <c r="BH4" i="3"/>
  <c r="BH5" i="3"/>
  <c r="BH6" i="3"/>
  <c r="BH7" i="3"/>
  <c r="BH8" i="3"/>
  <c r="BH9" i="3"/>
  <c r="BH10" i="3"/>
  <c r="BH11" i="3"/>
  <c r="BH12" i="3"/>
  <c r="BH13" i="3"/>
  <c r="BH14" i="3"/>
  <c r="BH15" i="3"/>
  <c r="BH16" i="3"/>
  <c r="BH17" i="3"/>
  <c r="BH18" i="3"/>
  <c r="BH19" i="3"/>
  <c r="BH20" i="3"/>
  <c r="BH21" i="3"/>
  <c r="BH22" i="3"/>
  <c r="BH23" i="3"/>
  <c r="BH24" i="3"/>
  <c r="BH25" i="3"/>
  <c r="BH26" i="3"/>
  <c r="BH27" i="3"/>
  <c r="BH28" i="3"/>
  <c r="BH29" i="3"/>
  <c r="BH30" i="3"/>
  <c r="BH31" i="3"/>
  <c r="BH32" i="3"/>
  <c r="BH33" i="3"/>
  <c r="BH34" i="3"/>
  <c r="BH35" i="3"/>
  <c r="BH36" i="3"/>
  <c r="BH37" i="3"/>
  <c r="BH38" i="3"/>
  <c r="BH39" i="3"/>
  <c r="BH40" i="3"/>
  <c r="BH41" i="3"/>
  <c r="BH42" i="3"/>
  <c r="BH43" i="3"/>
  <c r="BH44" i="3"/>
  <c r="BH45" i="3"/>
  <c r="BH46" i="3"/>
  <c r="BH47" i="3"/>
  <c r="BH48" i="3"/>
  <c r="BH49" i="3"/>
  <c r="BH50" i="3"/>
  <c r="BH51" i="3"/>
  <c r="BH52" i="3"/>
  <c r="BH53" i="3"/>
  <c r="BH54" i="3"/>
  <c r="BH55" i="3"/>
  <c r="BI3" i="3"/>
  <c r="BI4" i="3"/>
  <c r="BI5" i="3"/>
  <c r="BI6" i="3"/>
  <c r="BI7" i="3"/>
  <c r="BI8" i="3"/>
  <c r="BI9" i="3"/>
  <c r="BI10" i="3"/>
  <c r="BI11" i="3"/>
  <c r="BI12" i="3"/>
  <c r="BI13" i="3"/>
  <c r="BI14" i="3"/>
  <c r="BI15" i="3"/>
  <c r="BI16" i="3"/>
  <c r="BI17" i="3"/>
  <c r="BI18" i="3"/>
  <c r="BI19" i="3"/>
  <c r="BI20" i="3"/>
  <c r="BI21" i="3"/>
  <c r="BI22" i="3"/>
  <c r="BI23" i="3"/>
  <c r="BI24" i="3"/>
  <c r="BI25" i="3"/>
  <c r="BI26" i="3"/>
  <c r="BI27" i="3"/>
  <c r="BI28" i="3"/>
  <c r="BI29" i="3"/>
  <c r="BI30" i="3"/>
  <c r="BI31" i="3"/>
  <c r="BI32" i="3"/>
  <c r="BI33" i="3"/>
  <c r="BI34" i="3"/>
  <c r="BI35" i="3"/>
  <c r="BI36" i="3"/>
  <c r="BI37" i="3"/>
  <c r="BI38" i="3"/>
  <c r="BI39" i="3"/>
  <c r="BI40" i="3"/>
  <c r="BI41" i="3"/>
  <c r="BI42" i="3"/>
  <c r="BI43" i="3"/>
  <c r="BI44" i="3"/>
  <c r="BI45" i="3"/>
  <c r="BI46" i="3"/>
  <c r="BI47" i="3"/>
  <c r="BI48" i="3"/>
  <c r="BI49" i="3"/>
  <c r="BI50" i="3"/>
  <c r="BI51" i="3"/>
  <c r="BI52" i="3"/>
  <c r="BI53" i="3"/>
  <c r="BI54" i="3"/>
  <c r="BI55" i="3"/>
  <c r="BJ3" i="3"/>
  <c r="BJ4" i="3"/>
  <c r="BJ5" i="3"/>
  <c r="BJ6" i="3"/>
  <c r="BJ7" i="3"/>
  <c r="BJ8" i="3"/>
  <c r="BJ9" i="3"/>
  <c r="BJ10" i="3"/>
  <c r="BJ11" i="3"/>
  <c r="BJ12" i="3"/>
  <c r="BJ13" i="3"/>
  <c r="BJ14" i="3"/>
  <c r="BJ15" i="3"/>
  <c r="BJ16" i="3"/>
  <c r="BJ17" i="3"/>
  <c r="BJ18" i="3"/>
  <c r="BJ19" i="3"/>
  <c r="BJ20" i="3"/>
  <c r="BJ21" i="3"/>
  <c r="BJ22" i="3"/>
  <c r="BJ23" i="3"/>
  <c r="BJ24" i="3"/>
  <c r="BJ25" i="3"/>
  <c r="BJ26" i="3"/>
  <c r="BJ27" i="3"/>
  <c r="BJ28" i="3"/>
  <c r="BJ29" i="3"/>
  <c r="BJ30" i="3"/>
  <c r="BJ31" i="3"/>
  <c r="BJ32" i="3"/>
  <c r="BJ33" i="3"/>
  <c r="BJ34" i="3"/>
  <c r="BJ35" i="3"/>
  <c r="BJ36" i="3"/>
  <c r="BJ37" i="3"/>
  <c r="BJ38" i="3"/>
  <c r="BJ39" i="3"/>
  <c r="BJ40" i="3"/>
  <c r="BJ41" i="3"/>
  <c r="BJ42" i="3"/>
  <c r="BJ43" i="3"/>
  <c r="BJ44" i="3"/>
  <c r="BJ45" i="3"/>
  <c r="BJ46" i="3"/>
  <c r="BJ47" i="3"/>
  <c r="BJ48" i="3"/>
  <c r="BJ49" i="3"/>
  <c r="BJ50" i="3"/>
  <c r="BJ51" i="3"/>
  <c r="BJ52" i="3"/>
  <c r="BJ53" i="3"/>
  <c r="BJ54" i="3"/>
  <c r="BJ55" i="3"/>
  <c r="BK3" i="3"/>
  <c r="BK4" i="3"/>
  <c r="BK5" i="3"/>
  <c r="BK6" i="3"/>
  <c r="BK7" i="3"/>
  <c r="BK8" i="3"/>
  <c r="BK9" i="3"/>
  <c r="BK10" i="3"/>
  <c r="BK11" i="3"/>
  <c r="BK12" i="3"/>
  <c r="BK13" i="3"/>
  <c r="BK14" i="3"/>
  <c r="BK15" i="3"/>
  <c r="BK16" i="3"/>
  <c r="BK17" i="3"/>
  <c r="BK18" i="3"/>
  <c r="BK19" i="3"/>
  <c r="BK20" i="3"/>
  <c r="BK21" i="3"/>
  <c r="BK22" i="3"/>
  <c r="BK23" i="3"/>
  <c r="BK24" i="3"/>
  <c r="BK25" i="3"/>
  <c r="BK26" i="3"/>
  <c r="BK27" i="3"/>
  <c r="BK28" i="3"/>
  <c r="BK29" i="3"/>
  <c r="BK30" i="3"/>
  <c r="BK31" i="3"/>
  <c r="BK32" i="3"/>
  <c r="BK33" i="3"/>
  <c r="BK34" i="3"/>
  <c r="BK35" i="3"/>
  <c r="BK36" i="3"/>
  <c r="BK37" i="3"/>
  <c r="BK38" i="3"/>
  <c r="BK39" i="3"/>
  <c r="BK40" i="3"/>
  <c r="BK41" i="3"/>
  <c r="BK42" i="3"/>
  <c r="BK43" i="3"/>
  <c r="BK44" i="3"/>
  <c r="BK45" i="3"/>
  <c r="BK46" i="3"/>
  <c r="BK47" i="3"/>
  <c r="BK48" i="3"/>
  <c r="BK49" i="3"/>
  <c r="BK50" i="3"/>
  <c r="BK51" i="3"/>
  <c r="BK52" i="3"/>
  <c r="BK53" i="3"/>
  <c r="BK54" i="3"/>
  <c r="BK55" i="3"/>
  <c r="BL3" i="3"/>
  <c r="BL4" i="3"/>
  <c r="BL5" i="3"/>
  <c r="BL6" i="3"/>
  <c r="BL7" i="3"/>
  <c r="BL8" i="3"/>
  <c r="BL9" i="3"/>
  <c r="BL10" i="3"/>
  <c r="BL11" i="3"/>
  <c r="BL12" i="3"/>
  <c r="BL13" i="3"/>
  <c r="BL14" i="3"/>
  <c r="BL15" i="3"/>
  <c r="BL16" i="3"/>
  <c r="BL17" i="3"/>
  <c r="BL18" i="3"/>
  <c r="BL19" i="3"/>
  <c r="BL20" i="3"/>
  <c r="BL21" i="3"/>
  <c r="BL22" i="3"/>
  <c r="BL23" i="3"/>
  <c r="BL24" i="3"/>
  <c r="BL25" i="3"/>
  <c r="BL26" i="3"/>
  <c r="BL27" i="3"/>
  <c r="BL28" i="3"/>
  <c r="BL29" i="3"/>
  <c r="BL30" i="3"/>
  <c r="BL31" i="3"/>
  <c r="BL32" i="3"/>
  <c r="BL33" i="3"/>
  <c r="BL34" i="3"/>
  <c r="BL35" i="3"/>
  <c r="BL36" i="3"/>
  <c r="BL37" i="3"/>
  <c r="BL38" i="3"/>
  <c r="BL39" i="3"/>
  <c r="BL40" i="3"/>
  <c r="BL41" i="3"/>
  <c r="BL42" i="3"/>
  <c r="BL43" i="3"/>
  <c r="BL44" i="3"/>
  <c r="BL45" i="3"/>
  <c r="BL46" i="3"/>
  <c r="BL47" i="3"/>
  <c r="BL48" i="3"/>
  <c r="BL49" i="3"/>
  <c r="BL50" i="3"/>
  <c r="BL51" i="3"/>
  <c r="BL52" i="3"/>
  <c r="BL53" i="3"/>
  <c r="BL54" i="3"/>
  <c r="BL55" i="3"/>
  <c r="BM3" i="3"/>
  <c r="BM4" i="3"/>
  <c r="BM5" i="3"/>
  <c r="BM6" i="3"/>
  <c r="BM7" i="3"/>
  <c r="BM8" i="3"/>
  <c r="BM9" i="3"/>
  <c r="BM10" i="3"/>
  <c r="BM11" i="3"/>
  <c r="BM12" i="3"/>
  <c r="BM13" i="3"/>
  <c r="BM14" i="3"/>
  <c r="BM15" i="3"/>
  <c r="BM16" i="3"/>
  <c r="BM17" i="3"/>
  <c r="BM18" i="3"/>
  <c r="BM19" i="3"/>
  <c r="BM20" i="3"/>
  <c r="BM21" i="3"/>
  <c r="BM22" i="3"/>
  <c r="BM23" i="3"/>
  <c r="BM24" i="3"/>
  <c r="BM25" i="3"/>
  <c r="BM26" i="3"/>
  <c r="BM27" i="3"/>
  <c r="BM28" i="3"/>
  <c r="BM29" i="3"/>
  <c r="BM30" i="3"/>
  <c r="BM31" i="3"/>
  <c r="BM32" i="3"/>
  <c r="BM33" i="3"/>
  <c r="BM34" i="3"/>
  <c r="BM35" i="3"/>
  <c r="BM36" i="3"/>
  <c r="BM37" i="3"/>
  <c r="BM38" i="3"/>
  <c r="BM39" i="3"/>
  <c r="BM40" i="3"/>
  <c r="BM41" i="3"/>
  <c r="BM42" i="3"/>
  <c r="BM43" i="3"/>
  <c r="BM44" i="3"/>
  <c r="BM45" i="3"/>
  <c r="BM46" i="3"/>
  <c r="BM47" i="3"/>
  <c r="BM48" i="3"/>
  <c r="BM49" i="3"/>
  <c r="BM50" i="3"/>
  <c r="BM51" i="3"/>
  <c r="BM52" i="3"/>
  <c r="BM53" i="3"/>
  <c r="BM54" i="3"/>
  <c r="BM55" i="3"/>
  <c r="BN3" i="3"/>
  <c r="BN4" i="3"/>
  <c r="BN5" i="3"/>
  <c r="BN6" i="3"/>
  <c r="BN7" i="3"/>
  <c r="BN8" i="3"/>
  <c r="BN9" i="3"/>
  <c r="BN10" i="3"/>
  <c r="BN11" i="3"/>
  <c r="BN12" i="3"/>
  <c r="BN13" i="3"/>
  <c r="BN14" i="3"/>
  <c r="BN15" i="3"/>
  <c r="BN16" i="3"/>
  <c r="BN17" i="3"/>
  <c r="BN18" i="3"/>
  <c r="BN19" i="3"/>
  <c r="BN20" i="3"/>
  <c r="BN21" i="3"/>
  <c r="BN22" i="3"/>
  <c r="BN23" i="3"/>
  <c r="BN24" i="3"/>
  <c r="BN25" i="3"/>
  <c r="BN26" i="3"/>
  <c r="BN27" i="3"/>
  <c r="BN28" i="3"/>
  <c r="BN29" i="3"/>
  <c r="BN30" i="3"/>
  <c r="BN31" i="3"/>
  <c r="BN32" i="3"/>
  <c r="BN33" i="3"/>
  <c r="BN34" i="3"/>
  <c r="BN35" i="3"/>
  <c r="BN36" i="3"/>
  <c r="BN37" i="3"/>
  <c r="BN38" i="3"/>
  <c r="BN39" i="3"/>
  <c r="BN40" i="3"/>
  <c r="BN41" i="3"/>
  <c r="BN42" i="3"/>
  <c r="BN43" i="3"/>
  <c r="BN44" i="3"/>
  <c r="BN45" i="3"/>
  <c r="BN46" i="3"/>
  <c r="BN47" i="3"/>
  <c r="BN48" i="3"/>
  <c r="BN49" i="3"/>
  <c r="BN50" i="3"/>
  <c r="BN51" i="3"/>
  <c r="BN52" i="3"/>
  <c r="BN53" i="3"/>
  <c r="BN54" i="3"/>
  <c r="BN55" i="3"/>
  <c r="BO3" i="3"/>
  <c r="BO4" i="3"/>
  <c r="BO5" i="3"/>
  <c r="BO6" i="3"/>
  <c r="BO7" i="3"/>
  <c r="BO8" i="3"/>
  <c r="BO9" i="3"/>
  <c r="BO10" i="3"/>
  <c r="BO11" i="3"/>
  <c r="BO12" i="3"/>
  <c r="BO13" i="3"/>
  <c r="BO14" i="3"/>
  <c r="BO15" i="3"/>
  <c r="BO16" i="3"/>
  <c r="BO17" i="3"/>
  <c r="BO18" i="3"/>
  <c r="BO19" i="3"/>
  <c r="BO20" i="3"/>
  <c r="BO21" i="3"/>
  <c r="BO22" i="3"/>
  <c r="BO23" i="3"/>
  <c r="BO24" i="3"/>
  <c r="BO25" i="3"/>
  <c r="BO26" i="3"/>
  <c r="BO27" i="3"/>
  <c r="BO28" i="3"/>
  <c r="BO29" i="3"/>
  <c r="BO30" i="3"/>
  <c r="BO31" i="3"/>
  <c r="BO32" i="3"/>
  <c r="BO33" i="3"/>
  <c r="BO34" i="3"/>
  <c r="BO35" i="3"/>
  <c r="BO36" i="3"/>
  <c r="BO37" i="3"/>
  <c r="BO38" i="3"/>
  <c r="BO39" i="3"/>
  <c r="BO40" i="3"/>
  <c r="BO41" i="3"/>
  <c r="BO42" i="3"/>
  <c r="BO43" i="3"/>
  <c r="BO44" i="3"/>
  <c r="BO45" i="3"/>
  <c r="BO46" i="3"/>
  <c r="BO47" i="3"/>
  <c r="BO48" i="3"/>
  <c r="BO49" i="3"/>
  <c r="BO50" i="3"/>
  <c r="BO51" i="3"/>
  <c r="BO52" i="3"/>
  <c r="BO53" i="3"/>
  <c r="BO54" i="3"/>
  <c r="BO55" i="3"/>
  <c r="BP3" i="3"/>
  <c r="BP4" i="3"/>
  <c r="BP5" i="3"/>
  <c r="BP6" i="3"/>
  <c r="BP7" i="3"/>
  <c r="BP8" i="3"/>
  <c r="BP9" i="3"/>
  <c r="BP10" i="3"/>
  <c r="BP11" i="3"/>
  <c r="BP12" i="3"/>
  <c r="BP13" i="3"/>
  <c r="BP14" i="3"/>
  <c r="BP15" i="3"/>
  <c r="BP16" i="3"/>
  <c r="BP17" i="3"/>
  <c r="BP18" i="3"/>
  <c r="BP19" i="3"/>
  <c r="BP20" i="3"/>
  <c r="BP21" i="3"/>
  <c r="BP22" i="3"/>
  <c r="BP23" i="3"/>
  <c r="BP24" i="3"/>
  <c r="BP25" i="3"/>
  <c r="BP26" i="3"/>
  <c r="BP27" i="3"/>
  <c r="BP28" i="3"/>
  <c r="BP29" i="3"/>
  <c r="BP30" i="3"/>
  <c r="BP31" i="3"/>
  <c r="BP32" i="3"/>
  <c r="BP33" i="3"/>
  <c r="BP34" i="3"/>
  <c r="BP35" i="3"/>
  <c r="BP36" i="3"/>
  <c r="BP37" i="3"/>
  <c r="BP38" i="3"/>
  <c r="BP39" i="3"/>
  <c r="BP40" i="3"/>
  <c r="BP41" i="3"/>
  <c r="BP42" i="3"/>
  <c r="BP43" i="3"/>
  <c r="BP44" i="3"/>
  <c r="BP45" i="3"/>
  <c r="BP46" i="3"/>
  <c r="BP47" i="3"/>
  <c r="BP48" i="3"/>
  <c r="BP49" i="3"/>
  <c r="BP50" i="3"/>
  <c r="BP51" i="3"/>
  <c r="BP52" i="3"/>
  <c r="BP53" i="3"/>
  <c r="BP54" i="3"/>
  <c r="BP55" i="3"/>
  <c r="BQ3" i="3"/>
  <c r="BQ4" i="3"/>
  <c r="BQ5" i="3"/>
  <c r="BQ6" i="3"/>
  <c r="BQ7" i="3"/>
  <c r="BQ8" i="3"/>
  <c r="BQ9" i="3"/>
  <c r="BQ10" i="3"/>
  <c r="BQ11" i="3"/>
  <c r="BQ12" i="3"/>
  <c r="BQ13" i="3"/>
  <c r="BQ14" i="3"/>
  <c r="BQ15" i="3"/>
  <c r="BQ16" i="3"/>
  <c r="BQ17" i="3"/>
  <c r="BQ18" i="3"/>
  <c r="BQ19" i="3"/>
  <c r="BQ20" i="3"/>
  <c r="BQ21" i="3"/>
  <c r="BQ22" i="3"/>
  <c r="BQ23" i="3"/>
  <c r="BQ24" i="3"/>
  <c r="BQ25" i="3"/>
  <c r="BQ26" i="3"/>
  <c r="BQ27" i="3"/>
  <c r="BQ28" i="3"/>
  <c r="BQ29" i="3"/>
  <c r="BQ30" i="3"/>
  <c r="BQ31" i="3"/>
  <c r="BQ32" i="3"/>
  <c r="BQ33" i="3"/>
  <c r="BQ34" i="3"/>
  <c r="BQ35" i="3"/>
  <c r="BQ36" i="3"/>
  <c r="BQ37" i="3"/>
  <c r="BQ38" i="3"/>
  <c r="BQ39" i="3"/>
  <c r="BQ40" i="3"/>
  <c r="BQ41" i="3"/>
  <c r="BQ42" i="3"/>
  <c r="BQ43" i="3"/>
  <c r="BQ44" i="3"/>
  <c r="BQ45" i="3"/>
  <c r="BQ46" i="3"/>
  <c r="BQ47" i="3"/>
  <c r="BQ48" i="3"/>
  <c r="BQ49" i="3"/>
  <c r="BQ50" i="3"/>
  <c r="BQ51" i="3"/>
  <c r="BQ52" i="3"/>
  <c r="BQ53" i="3"/>
  <c r="BQ54" i="3"/>
  <c r="BQ55" i="3"/>
  <c r="BR3" i="3"/>
  <c r="BR4" i="3"/>
  <c r="BR5" i="3"/>
  <c r="BR6" i="3"/>
  <c r="BR7" i="3"/>
  <c r="BR8" i="3"/>
  <c r="BR9" i="3"/>
  <c r="BR10" i="3"/>
  <c r="BR11" i="3"/>
  <c r="BR12" i="3"/>
  <c r="BR13" i="3"/>
  <c r="BR14" i="3"/>
  <c r="BR15" i="3"/>
  <c r="BR16" i="3"/>
  <c r="BR17" i="3"/>
  <c r="BR18" i="3"/>
  <c r="BR19" i="3"/>
  <c r="BR20" i="3"/>
  <c r="BR21" i="3"/>
  <c r="BR22" i="3"/>
  <c r="BR23" i="3"/>
  <c r="BR24" i="3"/>
  <c r="BR25" i="3"/>
  <c r="BR26" i="3"/>
  <c r="BR27" i="3"/>
  <c r="BR28" i="3"/>
  <c r="BR29" i="3"/>
  <c r="BR30" i="3"/>
  <c r="BR31" i="3"/>
  <c r="BR32" i="3"/>
  <c r="BR33" i="3"/>
  <c r="BR34" i="3"/>
  <c r="BR35" i="3"/>
  <c r="BR36" i="3"/>
  <c r="BR37" i="3"/>
  <c r="BR38" i="3"/>
  <c r="BR39" i="3"/>
  <c r="BR40" i="3"/>
  <c r="BR41" i="3"/>
  <c r="BR42" i="3"/>
  <c r="BR43" i="3"/>
  <c r="BR44" i="3"/>
  <c r="BR45" i="3"/>
  <c r="BR46" i="3"/>
  <c r="BR47" i="3"/>
  <c r="BR48" i="3"/>
  <c r="BR49" i="3"/>
  <c r="BR50" i="3"/>
  <c r="BR51" i="3"/>
  <c r="BR52" i="3"/>
  <c r="BR53" i="3"/>
  <c r="BR54" i="3"/>
  <c r="BR55" i="3"/>
  <c r="DF3" i="3"/>
  <c r="DF4" i="3"/>
  <c r="DF5" i="3"/>
  <c r="DF6" i="3"/>
  <c r="DF7" i="3"/>
  <c r="DF8" i="3"/>
  <c r="DF9" i="3"/>
  <c r="DF10" i="3"/>
  <c r="DF11" i="3"/>
  <c r="DF12" i="3"/>
  <c r="DF13" i="3"/>
  <c r="DF14" i="3"/>
  <c r="DF15" i="3"/>
  <c r="DF16" i="3"/>
  <c r="DF17" i="3"/>
  <c r="DF18" i="3"/>
  <c r="DF19" i="3"/>
  <c r="DF20" i="3"/>
  <c r="DF21" i="3"/>
  <c r="DF22" i="3"/>
  <c r="DF23" i="3"/>
  <c r="DF24" i="3"/>
  <c r="DF25" i="3"/>
  <c r="DF26" i="3"/>
  <c r="DF27" i="3"/>
  <c r="DF28" i="3"/>
  <c r="DF29" i="3"/>
  <c r="DF30" i="3"/>
  <c r="DF31" i="3"/>
  <c r="DF32" i="3"/>
  <c r="DF33" i="3"/>
  <c r="DF34" i="3"/>
  <c r="DF35" i="3"/>
  <c r="DF36" i="3"/>
  <c r="DF37" i="3"/>
  <c r="DF38" i="3"/>
  <c r="DF39" i="3"/>
  <c r="DF40" i="3"/>
  <c r="DF41" i="3"/>
  <c r="DF42" i="3"/>
  <c r="DF43" i="3"/>
  <c r="DF44" i="3"/>
  <c r="DF45" i="3"/>
  <c r="DF46" i="3"/>
  <c r="DF47" i="3"/>
  <c r="DF48" i="3"/>
  <c r="DF49" i="3"/>
  <c r="DF50" i="3"/>
  <c r="DF51" i="3"/>
  <c r="DF52" i="3"/>
  <c r="DF53" i="3"/>
  <c r="DF54" i="3"/>
  <c r="DF55" i="3"/>
  <c r="DG3" i="3"/>
  <c r="DG4" i="3"/>
  <c r="DG5" i="3"/>
  <c r="DG6" i="3"/>
  <c r="DG7" i="3"/>
  <c r="DG8" i="3"/>
  <c r="DG9" i="3"/>
  <c r="DG10" i="3"/>
  <c r="DG11" i="3"/>
  <c r="DG12" i="3"/>
  <c r="DG13" i="3"/>
  <c r="DG14" i="3"/>
  <c r="DG15" i="3"/>
  <c r="DG16" i="3"/>
  <c r="DG17" i="3"/>
  <c r="DG18" i="3"/>
  <c r="DG19" i="3"/>
  <c r="DG20" i="3"/>
  <c r="DG21" i="3"/>
  <c r="DG22" i="3"/>
  <c r="DG23" i="3"/>
  <c r="DG24" i="3"/>
  <c r="DG25" i="3"/>
  <c r="DG26" i="3"/>
  <c r="DG27" i="3"/>
  <c r="DG28" i="3"/>
  <c r="DG29" i="3"/>
  <c r="DG30" i="3"/>
  <c r="DG31" i="3"/>
  <c r="DG32" i="3"/>
  <c r="DG33" i="3"/>
  <c r="DG34" i="3"/>
  <c r="DG35" i="3"/>
  <c r="DG36" i="3"/>
  <c r="DG37" i="3"/>
  <c r="DG38" i="3"/>
  <c r="DG39" i="3"/>
  <c r="DG40" i="3"/>
  <c r="DG41" i="3"/>
  <c r="DG42" i="3"/>
  <c r="DG43" i="3"/>
  <c r="DG44" i="3"/>
  <c r="DG45" i="3"/>
  <c r="DG46" i="3"/>
  <c r="DG47" i="3"/>
  <c r="DG48" i="3"/>
  <c r="DG49" i="3"/>
  <c r="DG50" i="3"/>
  <c r="DG51" i="3"/>
  <c r="DG52" i="3"/>
  <c r="DG53" i="3"/>
  <c r="DG54" i="3"/>
  <c r="DG55" i="3"/>
  <c r="DH3" i="3"/>
  <c r="DH4" i="3"/>
  <c r="DH5" i="3"/>
  <c r="DH6" i="3"/>
  <c r="DH7" i="3"/>
  <c r="DH8" i="3"/>
  <c r="DH9" i="3"/>
  <c r="DH10" i="3"/>
  <c r="DH11" i="3"/>
  <c r="DH12" i="3"/>
  <c r="DH13" i="3"/>
  <c r="DH14" i="3"/>
  <c r="DH15" i="3"/>
  <c r="DH16" i="3"/>
  <c r="DH17" i="3"/>
  <c r="DH18" i="3"/>
  <c r="DH19" i="3"/>
  <c r="DH20" i="3"/>
  <c r="DH21" i="3"/>
  <c r="DH22" i="3"/>
  <c r="DH23" i="3"/>
  <c r="DH24" i="3"/>
  <c r="DH25" i="3"/>
  <c r="DH26" i="3"/>
  <c r="DH27" i="3"/>
  <c r="DH28" i="3"/>
  <c r="DH29" i="3"/>
  <c r="DH30" i="3"/>
  <c r="DH31" i="3"/>
  <c r="DH32" i="3"/>
  <c r="DH33" i="3"/>
  <c r="DH34" i="3"/>
  <c r="DH35" i="3"/>
  <c r="DH36" i="3"/>
  <c r="DH37" i="3"/>
  <c r="DH38" i="3"/>
  <c r="DH39" i="3"/>
  <c r="DH40" i="3"/>
  <c r="DH41" i="3"/>
  <c r="DH42" i="3"/>
  <c r="DH43" i="3"/>
  <c r="DH44" i="3"/>
  <c r="DH45" i="3"/>
  <c r="DH46" i="3"/>
  <c r="DH47" i="3"/>
  <c r="DH48" i="3"/>
  <c r="DH49" i="3"/>
  <c r="DH50" i="3"/>
  <c r="DH51" i="3"/>
  <c r="DH52" i="3"/>
  <c r="DH53" i="3"/>
  <c r="DH54" i="3"/>
  <c r="DH55" i="3"/>
  <c r="DI3" i="3"/>
  <c r="DI4" i="3"/>
  <c r="DI5" i="3"/>
  <c r="DI6" i="3"/>
  <c r="DI7" i="3"/>
  <c r="DI8" i="3"/>
  <c r="DI9" i="3"/>
  <c r="DI10" i="3"/>
  <c r="DI11" i="3"/>
  <c r="DI12" i="3"/>
  <c r="DI13" i="3"/>
  <c r="DI14" i="3"/>
  <c r="DI15" i="3"/>
  <c r="DI16" i="3"/>
  <c r="DI17" i="3"/>
  <c r="DI18" i="3"/>
  <c r="DI19" i="3"/>
  <c r="DI20" i="3"/>
  <c r="DI21" i="3"/>
  <c r="DI22" i="3"/>
  <c r="DI23" i="3"/>
  <c r="DI24" i="3"/>
  <c r="DI25" i="3"/>
  <c r="DI26" i="3"/>
  <c r="DI27" i="3"/>
  <c r="DI28" i="3"/>
  <c r="DI29" i="3"/>
  <c r="DI30" i="3"/>
  <c r="DI31" i="3"/>
  <c r="DI32" i="3"/>
  <c r="DI33" i="3"/>
  <c r="DI34" i="3"/>
  <c r="DI35" i="3"/>
  <c r="DI36" i="3"/>
  <c r="DI37" i="3"/>
  <c r="DI38" i="3"/>
  <c r="DI39" i="3"/>
  <c r="DI40" i="3"/>
  <c r="DI41" i="3"/>
  <c r="DI42" i="3"/>
  <c r="DI43" i="3"/>
  <c r="DI44" i="3"/>
  <c r="DI45" i="3"/>
  <c r="DI46" i="3"/>
  <c r="DI47" i="3"/>
  <c r="DI48" i="3"/>
  <c r="DI49" i="3"/>
  <c r="DI50" i="3"/>
  <c r="DI51" i="3"/>
  <c r="DI52" i="3"/>
  <c r="DI53" i="3"/>
  <c r="DI54" i="3"/>
  <c r="DI55" i="3"/>
  <c r="DJ3" i="3"/>
  <c r="DJ4" i="3"/>
  <c r="DJ5" i="3"/>
  <c r="DJ6" i="3"/>
  <c r="DJ7" i="3"/>
  <c r="DJ8" i="3"/>
  <c r="DJ9" i="3"/>
  <c r="DJ10" i="3"/>
  <c r="DJ11" i="3"/>
  <c r="DJ12" i="3"/>
  <c r="DJ13" i="3"/>
  <c r="DJ14" i="3"/>
  <c r="DJ15" i="3"/>
  <c r="DJ16" i="3"/>
  <c r="DJ17" i="3"/>
  <c r="DJ18" i="3"/>
  <c r="DJ19" i="3"/>
  <c r="DJ20" i="3"/>
  <c r="DJ21" i="3"/>
  <c r="DJ22" i="3"/>
  <c r="DJ23" i="3"/>
  <c r="DJ24" i="3"/>
  <c r="DJ25" i="3"/>
  <c r="DJ26" i="3"/>
  <c r="DJ27" i="3"/>
  <c r="DJ28" i="3"/>
  <c r="DJ29" i="3"/>
  <c r="DJ30" i="3"/>
  <c r="DJ31" i="3"/>
  <c r="DJ32" i="3"/>
  <c r="DJ33" i="3"/>
  <c r="DJ34" i="3"/>
  <c r="DJ35" i="3"/>
  <c r="DJ36" i="3"/>
  <c r="DJ37" i="3"/>
  <c r="DJ38" i="3"/>
  <c r="DJ39" i="3"/>
  <c r="DJ40" i="3"/>
  <c r="DJ41" i="3"/>
  <c r="DJ42" i="3"/>
  <c r="DJ43" i="3"/>
  <c r="DJ44" i="3"/>
  <c r="DJ45" i="3"/>
  <c r="DJ46" i="3"/>
  <c r="DJ47" i="3"/>
  <c r="DJ48" i="3"/>
  <c r="DJ49" i="3"/>
  <c r="DJ50" i="3"/>
  <c r="DJ51" i="3"/>
  <c r="DJ52" i="3"/>
  <c r="DJ53" i="3"/>
  <c r="DJ54" i="3"/>
  <c r="DJ55" i="3"/>
  <c r="DK3" i="3"/>
  <c r="DK4" i="3"/>
  <c r="DK5" i="3"/>
  <c r="DK6" i="3"/>
  <c r="DK7" i="3"/>
  <c r="DK8" i="3"/>
  <c r="DK9" i="3"/>
  <c r="DK10" i="3"/>
  <c r="DK11" i="3"/>
  <c r="DK12" i="3"/>
  <c r="DK13" i="3"/>
  <c r="DK14" i="3"/>
  <c r="DK15" i="3"/>
  <c r="DK16" i="3"/>
  <c r="DK17" i="3"/>
  <c r="DK18" i="3"/>
  <c r="DK19" i="3"/>
  <c r="DK20" i="3"/>
  <c r="DK21" i="3"/>
  <c r="DK22" i="3"/>
  <c r="DK23" i="3"/>
  <c r="DK24" i="3"/>
  <c r="DK25" i="3"/>
  <c r="DK26" i="3"/>
  <c r="DK27" i="3"/>
  <c r="DK28" i="3"/>
  <c r="DK29" i="3"/>
  <c r="DK30" i="3"/>
  <c r="DK31" i="3"/>
  <c r="DK32" i="3"/>
  <c r="DK33" i="3"/>
  <c r="DK34" i="3"/>
  <c r="DK35" i="3"/>
  <c r="DK36" i="3"/>
  <c r="DK37" i="3"/>
  <c r="DK38" i="3"/>
  <c r="DK39" i="3"/>
  <c r="DK40" i="3"/>
  <c r="DK41" i="3"/>
  <c r="DK42" i="3"/>
  <c r="DK43" i="3"/>
  <c r="DK44" i="3"/>
  <c r="DK45" i="3"/>
  <c r="DK46" i="3"/>
  <c r="DK47" i="3"/>
  <c r="DK48" i="3"/>
  <c r="DK49" i="3"/>
  <c r="DK50" i="3"/>
  <c r="DK51" i="3"/>
  <c r="DK52" i="3"/>
  <c r="DK53" i="3"/>
  <c r="DK54" i="3"/>
  <c r="DK55" i="3"/>
  <c r="DL3" i="3"/>
  <c r="DL4" i="3"/>
  <c r="DL5" i="3"/>
  <c r="DL6" i="3"/>
  <c r="DL7" i="3"/>
  <c r="DL8" i="3"/>
  <c r="DL9" i="3"/>
  <c r="DL10" i="3"/>
  <c r="DL11" i="3"/>
  <c r="DL12" i="3"/>
  <c r="DL13" i="3"/>
  <c r="DL14" i="3"/>
  <c r="DL15" i="3"/>
  <c r="DL16" i="3"/>
  <c r="DL17" i="3"/>
  <c r="DL18" i="3"/>
  <c r="DL19" i="3"/>
  <c r="DL20" i="3"/>
  <c r="DL21" i="3"/>
  <c r="DL22" i="3"/>
  <c r="DL23" i="3"/>
  <c r="DL24" i="3"/>
  <c r="DL25" i="3"/>
  <c r="DL26" i="3"/>
  <c r="DL27" i="3"/>
  <c r="DL28" i="3"/>
  <c r="DL29" i="3"/>
  <c r="DL30" i="3"/>
  <c r="DL31" i="3"/>
  <c r="DL32" i="3"/>
  <c r="DL33" i="3"/>
  <c r="DL34" i="3"/>
  <c r="DL35" i="3"/>
  <c r="DL36" i="3"/>
  <c r="DL37" i="3"/>
  <c r="DL38" i="3"/>
  <c r="DL39" i="3"/>
  <c r="DL40" i="3"/>
  <c r="DL41" i="3"/>
  <c r="DL42" i="3"/>
  <c r="DL43" i="3"/>
  <c r="DL44" i="3"/>
  <c r="DL45" i="3"/>
  <c r="DL46" i="3"/>
  <c r="DL47" i="3"/>
  <c r="DL48" i="3"/>
  <c r="DL49" i="3"/>
  <c r="DL50" i="3"/>
  <c r="DL51" i="3"/>
  <c r="DL52" i="3"/>
  <c r="DL53" i="3"/>
  <c r="DL54" i="3"/>
  <c r="DL55" i="3"/>
  <c r="DM3" i="3"/>
  <c r="DM4" i="3"/>
  <c r="DM5" i="3"/>
  <c r="DM6" i="3"/>
  <c r="DM7" i="3"/>
  <c r="DM8" i="3"/>
  <c r="DM9" i="3"/>
  <c r="DM10" i="3"/>
  <c r="DM11" i="3"/>
  <c r="DM12" i="3"/>
  <c r="DM13" i="3"/>
  <c r="DM14" i="3"/>
  <c r="DM15" i="3"/>
  <c r="DM16" i="3"/>
  <c r="DM17" i="3"/>
  <c r="DM18" i="3"/>
  <c r="DM19" i="3"/>
  <c r="DM20" i="3"/>
  <c r="DM21" i="3"/>
  <c r="DM22" i="3"/>
  <c r="DM23" i="3"/>
  <c r="DM24" i="3"/>
  <c r="DM25" i="3"/>
  <c r="DM26" i="3"/>
  <c r="DM27" i="3"/>
  <c r="DM28" i="3"/>
  <c r="DM29" i="3"/>
  <c r="DM30" i="3"/>
  <c r="DM31" i="3"/>
  <c r="DM32" i="3"/>
  <c r="DM33" i="3"/>
  <c r="DM34" i="3"/>
  <c r="DM35" i="3"/>
  <c r="DM36" i="3"/>
  <c r="DM37" i="3"/>
  <c r="DM38" i="3"/>
  <c r="DM39" i="3"/>
  <c r="DM40" i="3"/>
  <c r="DM41" i="3"/>
  <c r="DM42" i="3"/>
  <c r="DM43" i="3"/>
  <c r="DM44" i="3"/>
  <c r="DM45" i="3"/>
  <c r="DM46" i="3"/>
  <c r="DM47" i="3"/>
  <c r="DM48" i="3"/>
  <c r="DM49" i="3"/>
  <c r="DM50" i="3"/>
  <c r="DM51" i="3"/>
  <c r="DM52" i="3"/>
  <c r="DM53" i="3"/>
  <c r="DM54" i="3"/>
  <c r="DM55" i="3"/>
  <c r="DN3" i="3"/>
  <c r="DN4" i="3"/>
  <c r="DN5" i="3"/>
  <c r="DN6" i="3"/>
  <c r="DN7" i="3"/>
  <c r="DN8" i="3"/>
  <c r="DN9" i="3"/>
  <c r="DN10" i="3"/>
  <c r="DN11" i="3"/>
  <c r="DN12" i="3"/>
  <c r="DN13" i="3"/>
  <c r="DN14" i="3"/>
  <c r="DN15" i="3"/>
  <c r="DN16" i="3"/>
  <c r="DN17" i="3"/>
  <c r="DN18" i="3"/>
  <c r="DN19" i="3"/>
  <c r="DN20" i="3"/>
  <c r="DN21" i="3"/>
  <c r="DN22" i="3"/>
  <c r="DN23" i="3"/>
  <c r="DN24" i="3"/>
  <c r="DN25" i="3"/>
  <c r="DN26" i="3"/>
  <c r="DN27" i="3"/>
  <c r="DN28" i="3"/>
  <c r="DN29" i="3"/>
  <c r="DN30" i="3"/>
  <c r="DN31" i="3"/>
  <c r="DN32" i="3"/>
  <c r="DN33" i="3"/>
  <c r="DN34" i="3"/>
  <c r="DN35" i="3"/>
  <c r="DN36" i="3"/>
  <c r="DN37" i="3"/>
  <c r="DN38" i="3"/>
  <c r="DN39" i="3"/>
  <c r="DN40" i="3"/>
  <c r="DN41" i="3"/>
  <c r="DN42" i="3"/>
  <c r="DN43" i="3"/>
  <c r="DN44" i="3"/>
  <c r="DN45" i="3"/>
  <c r="DN46" i="3"/>
  <c r="DN47" i="3"/>
  <c r="DN48" i="3"/>
  <c r="DN49" i="3"/>
  <c r="DN50" i="3"/>
  <c r="DN51" i="3"/>
  <c r="DN52" i="3"/>
  <c r="DN53" i="3"/>
  <c r="DN54" i="3"/>
  <c r="DN55" i="3"/>
  <c r="DO3" i="3"/>
  <c r="DO4" i="3"/>
  <c r="DO5" i="3"/>
  <c r="DO6" i="3"/>
  <c r="DO7" i="3"/>
  <c r="DO8" i="3"/>
  <c r="DO9" i="3"/>
  <c r="DO10" i="3"/>
  <c r="DO11" i="3"/>
  <c r="DO12" i="3"/>
  <c r="DO13" i="3"/>
  <c r="DO14" i="3"/>
  <c r="DO15" i="3"/>
  <c r="DO16" i="3"/>
  <c r="DO17" i="3"/>
  <c r="DO18" i="3"/>
  <c r="DO19" i="3"/>
  <c r="DO20" i="3"/>
  <c r="DO21" i="3"/>
  <c r="DO22" i="3"/>
  <c r="DO23" i="3"/>
  <c r="DO24" i="3"/>
  <c r="DO25" i="3"/>
  <c r="DO26" i="3"/>
  <c r="DO27" i="3"/>
  <c r="DO28" i="3"/>
  <c r="DO29" i="3"/>
  <c r="DO30" i="3"/>
  <c r="DO31" i="3"/>
  <c r="DO32" i="3"/>
  <c r="DO33" i="3"/>
  <c r="DO34" i="3"/>
  <c r="DO35" i="3"/>
  <c r="DO36" i="3"/>
  <c r="DO37" i="3"/>
  <c r="DO38" i="3"/>
  <c r="DO39" i="3"/>
  <c r="DO40" i="3"/>
  <c r="DO41" i="3"/>
  <c r="DO42" i="3"/>
  <c r="DO43" i="3"/>
  <c r="DO44" i="3"/>
  <c r="DO45" i="3"/>
  <c r="DO46" i="3"/>
  <c r="DO47" i="3"/>
  <c r="DO48" i="3"/>
  <c r="DO49" i="3"/>
  <c r="DO50" i="3"/>
  <c r="DO51" i="3"/>
  <c r="DO52" i="3"/>
  <c r="DO53" i="3"/>
  <c r="DO54" i="3"/>
  <c r="DO55" i="3"/>
  <c r="DP3" i="3"/>
  <c r="DP4" i="3"/>
  <c r="DP5" i="3"/>
  <c r="DP6" i="3"/>
  <c r="DP7" i="3"/>
  <c r="DP8" i="3"/>
  <c r="DP9" i="3"/>
  <c r="DP10" i="3"/>
  <c r="DP11" i="3"/>
  <c r="DP12" i="3"/>
  <c r="DP13" i="3"/>
  <c r="DP14" i="3"/>
  <c r="DP15" i="3"/>
  <c r="DP16" i="3"/>
  <c r="DP17" i="3"/>
  <c r="DP18" i="3"/>
  <c r="DP19" i="3"/>
  <c r="DP20" i="3"/>
  <c r="DP21" i="3"/>
  <c r="DP22" i="3"/>
  <c r="DP23" i="3"/>
  <c r="DP24" i="3"/>
  <c r="DP25" i="3"/>
  <c r="DP26" i="3"/>
  <c r="DP27" i="3"/>
  <c r="DP28" i="3"/>
  <c r="DP29" i="3"/>
  <c r="DP30" i="3"/>
  <c r="DP31" i="3"/>
  <c r="DP32" i="3"/>
  <c r="DP33" i="3"/>
  <c r="DP34" i="3"/>
  <c r="DP35" i="3"/>
  <c r="DP36" i="3"/>
  <c r="DP37" i="3"/>
  <c r="DP38" i="3"/>
  <c r="DP39" i="3"/>
  <c r="DP40" i="3"/>
  <c r="DP41" i="3"/>
  <c r="DP42" i="3"/>
  <c r="DP43" i="3"/>
  <c r="DP44" i="3"/>
  <c r="DP45" i="3"/>
  <c r="DP46" i="3"/>
  <c r="DP47" i="3"/>
  <c r="DP48" i="3"/>
  <c r="DP49" i="3"/>
  <c r="DP50" i="3"/>
  <c r="DP51" i="3"/>
  <c r="DP52" i="3"/>
  <c r="DP53" i="3"/>
  <c r="DP54" i="3"/>
  <c r="DP55" i="3"/>
  <c r="DQ3" i="3"/>
  <c r="DQ4" i="3"/>
  <c r="DQ5" i="3"/>
  <c r="DQ6" i="3"/>
  <c r="DQ7" i="3"/>
  <c r="DQ8" i="3"/>
  <c r="DQ9" i="3"/>
  <c r="DQ10" i="3"/>
  <c r="DQ11" i="3"/>
  <c r="DQ12" i="3"/>
  <c r="DQ13" i="3"/>
  <c r="DQ14" i="3"/>
  <c r="DQ15" i="3"/>
  <c r="DQ16" i="3"/>
  <c r="DQ17" i="3"/>
  <c r="DQ18" i="3"/>
  <c r="DQ19" i="3"/>
  <c r="DQ20" i="3"/>
  <c r="DQ21" i="3"/>
  <c r="DQ22" i="3"/>
  <c r="DQ23" i="3"/>
  <c r="DQ24" i="3"/>
  <c r="DQ25" i="3"/>
  <c r="DQ26" i="3"/>
  <c r="DQ27" i="3"/>
  <c r="DQ28" i="3"/>
  <c r="DQ29" i="3"/>
  <c r="DQ30" i="3"/>
  <c r="DQ31" i="3"/>
  <c r="DQ32" i="3"/>
  <c r="DQ33" i="3"/>
  <c r="DQ34" i="3"/>
  <c r="DQ35" i="3"/>
  <c r="DQ36" i="3"/>
  <c r="DQ37" i="3"/>
  <c r="DQ38" i="3"/>
  <c r="DQ39" i="3"/>
  <c r="DQ40" i="3"/>
  <c r="DQ41" i="3"/>
  <c r="DQ42" i="3"/>
  <c r="DQ43" i="3"/>
  <c r="DQ44" i="3"/>
  <c r="DQ45" i="3"/>
  <c r="DQ46" i="3"/>
  <c r="DQ47" i="3"/>
  <c r="DQ48" i="3"/>
  <c r="DQ49" i="3"/>
  <c r="DQ50" i="3"/>
  <c r="DQ51" i="3"/>
  <c r="DQ52" i="3"/>
  <c r="DQ53" i="3"/>
  <c r="DQ54" i="3"/>
  <c r="DQ55" i="3"/>
  <c r="DR3" i="3"/>
  <c r="DR4" i="3"/>
  <c r="DR5" i="3"/>
  <c r="DR6" i="3"/>
  <c r="DR7" i="3"/>
  <c r="DR8" i="3"/>
  <c r="DR9" i="3"/>
  <c r="DR10" i="3"/>
  <c r="DR11" i="3"/>
  <c r="DR12" i="3"/>
  <c r="DR13" i="3"/>
  <c r="DR14" i="3"/>
  <c r="DR15" i="3"/>
  <c r="DR16" i="3"/>
  <c r="DR17" i="3"/>
  <c r="DR18" i="3"/>
  <c r="DR19" i="3"/>
  <c r="DR20" i="3"/>
  <c r="DR21" i="3"/>
  <c r="DR22" i="3"/>
  <c r="DR23" i="3"/>
  <c r="DR24" i="3"/>
  <c r="DR25" i="3"/>
  <c r="DR26" i="3"/>
  <c r="DR27" i="3"/>
  <c r="DR28" i="3"/>
  <c r="DR29" i="3"/>
  <c r="DR30" i="3"/>
  <c r="DR31" i="3"/>
  <c r="DR32" i="3"/>
  <c r="DR33" i="3"/>
  <c r="DR34" i="3"/>
  <c r="DR35" i="3"/>
  <c r="DR36" i="3"/>
  <c r="DR37" i="3"/>
  <c r="DR38" i="3"/>
  <c r="DR39" i="3"/>
  <c r="DR40" i="3"/>
  <c r="DR41" i="3"/>
  <c r="DR42" i="3"/>
  <c r="DR43" i="3"/>
  <c r="DR44" i="3"/>
  <c r="DR45" i="3"/>
  <c r="DR46" i="3"/>
  <c r="DR47" i="3"/>
  <c r="DR48" i="3"/>
  <c r="DR49" i="3"/>
  <c r="DR50" i="3"/>
  <c r="DR51" i="3"/>
  <c r="DR52" i="3"/>
  <c r="DR53" i="3"/>
  <c r="DR54" i="3"/>
  <c r="DR55" i="3"/>
  <c r="DS3" i="3"/>
  <c r="DS4" i="3"/>
  <c r="DS5" i="3"/>
  <c r="DS6" i="3"/>
  <c r="DS7" i="3"/>
  <c r="DS8" i="3"/>
  <c r="DS9" i="3"/>
  <c r="DS10" i="3"/>
  <c r="DS11" i="3"/>
  <c r="DS12" i="3"/>
  <c r="DS13" i="3"/>
  <c r="DS14" i="3"/>
  <c r="DS15" i="3"/>
  <c r="DS16" i="3"/>
  <c r="DS17" i="3"/>
  <c r="DS18" i="3"/>
  <c r="DS19" i="3"/>
  <c r="DS20" i="3"/>
  <c r="DS21" i="3"/>
  <c r="DS22" i="3"/>
  <c r="DS23" i="3"/>
  <c r="DS24" i="3"/>
  <c r="DS25" i="3"/>
  <c r="DS26" i="3"/>
  <c r="DS27" i="3"/>
  <c r="DS28" i="3"/>
  <c r="DS29" i="3"/>
  <c r="DS30" i="3"/>
  <c r="DS31" i="3"/>
  <c r="DS32" i="3"/>
  <c r="DS33" i="3"/>
  <c r="DS34" i="3"/>
  <c r="DS35" i="3"/>
  <c r="DS36" i="3"/>
  <c r="DS37" i="3"/>
  <c r="DS38" i="3"/>
  <c r="DS39" i="3"/>
  <c r="DS40" i="3"/>
  <c r="DS41" i="3"/>
  <c r="DS42" i="3"/>
  <c r="DS43" i="3"/>
  <c r="DS44" i="3"/>
  <c r="DS45" i="3"/>
  <c r="DS46" i="3"/>
  <c r="DS47" i="3"/>
  <c r="DS48" i="3"/>
  <c r="DS49" i="3"/>
  <c r="DS50" i="3"/>
  <c r="DS51" i="3"/>
  <c r="DS52" i="3"/>
  <c r="DS53" i="3"/>
  <c r="DS54" i="3"/>
  <c r="DS55" i="3"/>
  <c r="DT3" i="3"/>
  <c r="DT4" i="3"/>
  <c r="DT5" i="3"/>
  <c r="DT6" i="3"/>
  <c r="DT7" i="3"/>
  <c r="DT8" i="3"/>
  <c r="DT9" i="3"/>
  <c r="DT10" i="3"/>
  <c r="DT11" i="3"/>
  <c r="DT12" i="3"/>
  <c r="DT13" i="3"/>
  <c r="DT14" i="3"/>
  <c r="DT15" i="3"/>
  <c r="DT16" i="3"/>
  <c r="DT17" i="3"/>
  <c r="DT18" i="3"/>
  <c r="DT19" i="3"/>
  <c r="DT20" i="3"/>
  <c r="DT21" i="3"/>
  <c r="DT22" i="3"/>
  <c r="DT23" i="3"/>
  <c r="DT24" i="3"/>
  <c r="DT25" i="3"/>
  <c r="DT26" i="3"/>
  <c r="DT27" i="3"/>
  <c r="DT28" i="3"/>
  <c r="DT29" i="3"/>
  <c r="DT30" i="3"/>
  <c r="DT31" i="3"/>
  <c r="DT32" i="3"/>
  <c r="DT33" i="3"/>
  <c r="DT34" i="3"/>
  <c r="DT35" i="3"/>
  <c r="DT36" i="3"/>
  <c r="DT37" i="3"/>
  <c r="DT38" i="3"/>
  <c r="DT39" i="3"/>
  <c r="DT40" i="3"/>
  <c r="DT41" i="3"/>
  <c r="DT42" i="3"/>
  <c r="DT43" i="3"/>
  <c r="DT44" i="3"/>
  <c r="DT45" i="3"/>
  <c r="DT46" i="3"/>
  <c r="DT47" i="3"/>
  <c r="DT48" i="3"/>
  <c r="DT49" i="3"/>
  <c r="DT50" i="3"/>
  <c r="DT51" i="3"/>
  <c r="DT52" i="3"/>
  <c r="DT53" i="3"/>
  <c r="DT54" i="3"/>
  <c r="DT55" i="3"/>
  <c r="EH3" i="3"/>
  <c r="EH4" i="3"/>
  <c r="EH5" i="3"/>
  <c r="EH6" i="3"/>
  <c r="EH7" i="3"/>
  <c r="EH8" i="3"/>
  <c r="EH9" i="3"/>
  <c r="EH10" i="3"/>
  <c r="EH11" i="3"/>
  <c r="EH12" i="3"/>
  <c r="EH13" i="3"/>
  <c r="EH14" i="3"/>
  <c r="EH15" i="3"/>
  <c r="EH16" i="3"/>
  <c r="EH17" i="3"/>
  <c r="EH18" i="3"/>
  <c r="EH19" i="3"/>
  <c r="EH20" i="3"/>
  <c r="EH21" i="3"/>
  <c r="EH22" i="3"/>
  <c r="EH23" i="3"/>
  <c r="EH24" i="3"/>
  <c r="EH25" i="3"/>
  <c r="EH26" i="3"/>
  <c r="EH27" i="3"/>
  <c r="EH28" i="3"/>
  <c r="EH29" i="3"/>
  <c r="EH30" i="3"/>
  <c r="EH31" i="3"/>
  <c r="EH32" i="3"/>
  <c r="EH33" i="3"/>
  <c r="EH34" i="3"/>
  <c r="EH35" i="3"/>
  <c r="EH36" i="3"/>
  <c r="EH37" i="3"/>
  <c r="EH38" i="3"/>
  <c r="EH39" i="3"/>
  <c r="EH40" i="3"/>
  <c r="EH41" i="3"/>
  <c r="EH42" i="3"/>
  <c r="EH43" i="3"/>
  <c r="EH44" i="3"/>
  <c r="EH45" i="3"/>
  <c r="EH46" i="3"/>
  <c r="EH47" i="3"/>
  <c r="EH48" i="3"/>
  <c r="EH49" i="3"/>
  <c r="EH50" i="3"/>
  <c r="EH51" i="3"/>
  <c r="EH52" i="3"/>
  <c r="EH53" i="3"/>
  <c r="EH54" i="3"/>
  <c r="EH55" i="3"/>
  <c r="EH2" i="3"/>
  <c r="DT2" i="3"/>
  <c r="DS2" i="3"/>
  <c r="DR2" i="3"/>
  <c r="DQ2" i="3"/>
  <c r="DP2" i="3"/>
  <c r="DO2" i="3"/>
  <c r="DN2" i="3"/>
  <c r="DM2" i="3"/>
  <c r="DL2" i="3"/>
  <c r="DK2" i="3"/>
  <c r="DJ2" i="3"/>
  <c r="DI2" i="3"/>
  <c r="DH2" i="3"/>
  <c r="DG2" i="3"/>
  <c r="DF2" i="3"/>
  <c r="BR2" i="3"/>
  <c r="BQ2" i="3"/>
  <c r="BP2" i="3"/>
  <c r="BO2" i="3"/>
  <c r="BN2" i="3"/>
  <c r="BM2" i="3"/>
  <c r="BL2" i="3"/>
  <c r="BK2" i="3"/>
  <c r="BJ2" i="3"/>
  <c r="BI2" i="3"/>
  <c r="BH2" i="3"/>
  <c r="BG2" i="3"/>
  <c r="BF2" i="3"/>
  <c r="BE2" i="3"/>
  <c r="BD2" i="3"/>
  <c r="AA2" i="3"/>
  <c r="Z2" i="3"/>
  <c r="Y2" i="3"/>
  <c r="E2" i="3"/>
  <c r="X2" i="3"/>
  <c r="W2" i="3"/>
  <c r="V2" i="3"/>
  <c r="U2" i="3"/>
  <c r="T2" i="3"/>
  <c r="R2" i="3"/>
  <c r="Q2" i="3"/>
  <c r="P2" i="3"/>
  <c r="O2" i="3"/>
  <c r="N2" i="3"/>
  <c r="M2" i="3"/>
  <c r="K2" i="3"/>
  <c r="J2" i="3"/>
  <c r="I2" i="3"/>
  <c r="H2" i="3"/>
  <c r="G2" i="3"/>
  <c r="F2" i="3"/>
  <c r="CR45" i="3" l="1"/>
  <c r="CR16" i="3"/>
  <c r="CR3" i="3"/>
  <c r="CR5" i="3"/>
  <c r="CR49" i="3"/>
  <c r="CR9" i="3"/>
  <c r="CR30" i="3"/>
  <c r="CR40" i="3"/>
  <c r="CR26" i="3"/>
  <c r="CR14" i="3"/>
  <c r="CR22" i="3"/>
  <c r="CR13" i="3"/>
  <c r="CR27" i="3"/>
  <c r="CR50" i="3"/>
  <c r="CR4" i="3"/>
  <c r="CR11" i="3"/>
  <c r="CR36" i="3"/>
  <c r="CR18" i="3"/>
  <c r="CR28" i="3"/>
  <c r="CR19" i="3"/>
  <c r="CR24" i="3"/>
  <c r="CR33" i="3"/>
  <c r="CR7" i="3"/>
  <c r="CR46" i="3"/>
  <c r="CR21" i="3"/>
  <c r="CR12" i="3"/>
  <c r="CR20" i="3"/>
  <c r="CR29" i="3"/>
  <c r="CR47" i="3"/>
  <c r="CR41" i="3"/>
  <c r="CR52" i="3"/>
  <c r="CR54" i="3"/>
  <c r="CR10" i="3"/>
  <c r="CR31" i="3"/>
  <c r="CR17" i="3"/>
  <c r="CR39" i="3"/>
  <c r="CR23" i="3"/>
  <c r="CR51" i="3"/>
  <c r="CR32" i="3"/>
  <c r="CR37" i="3"/>
  <c r="CR55" i="3"/>
  <c r="CR43" i="3"/>
  <c r="CR38" i="3"/>
  <c r="CR48" i="3"/>
  <c r="CR35" i="3"/>
  <c r="CR6" i="3"/>
  <c r="CR42" i="3"/>
  <c r="CR25" i="3"/>
  <c r="CR15" i="3"/>
  <c r="CR34" i="3"/>
  <c r="CR53" i="3"/>
  <c r="CR8" i="3"/>
  <c r="CR2" i="3"/>
  <c r="CR44" i="3"/>
  <c r="AB12" i="3"/>
  <c r="AB43" i="3"/>
  <c r="AB9" i="3"/>
  <c r="AB53" i="3" l="1"/>
  <c r="AB38" i="3"/>
  <c r="AB17" i="3"/>
  <c r="AB20" i="3"/>
  <c r="AB28" i="3"/>
  <c r="AB22" i="3"/>
  <c r="AB3" i="3"/>
  <c r="AB48" i="3"/>
  <c r="AB39" i="3"/>
  <c r="AB29" i="3"/>
  <c r="AB5" i="3"/>
  <c r="AB44" i="3"/>
  <c r="AB33" i="3"/>
  <c r="AB2" i="3"/>
  <c r="AB35" i="3"/>
  <c r="AB47" i="3"/>
  <c r="AB24" i="3"/>
  <c r="AB27" i="3"/>
  <c r="AB34" i="3"/>
  <c r="AB31" i="3"/>
  <c r="AB18" i="3"/>
  <c r="AB14" i="3"/>
  <c r="AB23" i="3"/>
  <c r="AB49" i="3"/>
  <c r="AB16" i="3"/>
  <c r="AB50" i="3"/>
  <c r="AB41" i="3"/>
  <c r="AB19" i="3"/>
  <c r="AB13" i="3"/>
  <c r="AB6" i="3"/>
  <c r="AB51" i="3"/>
  <c r="AB42" i="3"/>
  <c r="AB32" i="3"/>
  <c r="AB52" i="3"/>
  <c r="AB7" i="3"/>
  <c r="AB4" i="3"/>
  <c r="AB30" i="3"/>
  <c r="AB8" i="3"/>
  <c r="AB15" i="3"/>
  <c r="AB55" i="3"/>
  <c r="AB10" i="3"/>
  <c r="AB21" i="3"/>
  <c r="AB26" i="3"/>
  <c r="AB36" i="3"/>
  <c r="AB25" i="3"/>
  <c r="AB37" i="3"/>
  <c r="AB54" i="3"/>
  <c r="AB46" i="3"/>
  <c r="AB11" i="3"/>
  <c r="AB40" i="3"/>
  <c r="CS16" i="3" l="1"/>
  <c r="CS3" i="3"/>
  <c r="CS5" i="3"/>
  <c r="CS49" i="3"/>
  <c r="CS9" i="3"/>
  <c r="CS30" i="3"/>
  <c r="CS40" i="3"/>
  <c r="CS26" i="3"/>
  <c r="CS14" i="3"/>
  <c r="CS22" i="3"/>
  <c r="CS13" i="3"/>
  <c r="CS27" i="3"/>
  <c r="CS50" i="3"/>
  <c r="CS4" i="3"/>
  <c r="CS11" i="3"/>
  <c r="CS36" i="3"/>
  <c r="CS18" i="3"/>
  <c r="CS28" i="3"/>
  <c r="CS19" i="3"/>
  <c r="CS24" i="3"/>
  <c r="CS33" i="3"/>
  <c r="CS7" i="3"/>
  <c r="CS46" i="3"/>
  <c r="CS21" i="3"/>
  <c r="CS12" i="3"/>
  <c r="CS20" i="3"/>
  <c r="CS29" i="3"/>
  <c r="CS47" i="3"/>
  <c r="CS41" i="3"/>
  <c r="CS52" i="3"/>
  <c r="CS54" i="3"/>
  <c r="CS10" i="3"/>
  <c r="CS31" i="3"/>
  <c r="CS17" i="3"/>
  <c r="CS39" i="3"/>
  <c r="CS23" i="3"/>
  <c r="CS51" i="3"/>
  <c r="CS32" i="3"/>
  <c r="CS37" i="3"/>
  <c r="CS55" i="3"/>
  <c r="CS43" i="3"/>
  <c r="CS38" i="3"/>
  <c r="CS48" i="3"/>
  <c r="CS35" i="3"/>
  <c r="CS6" i="3"/>
  <c r="CS42" i="3"/>
  <c r="CS25" i="3"/>
  <c r="CS15" i="3"/>
  <c r="CS34" i="3"/>
  <c r="CS53" i="3"/>
  <c r="CS8" i="3"/>
  <c r="CS2" i="3"/>
  <c r="CS44" i="3"/>
  <c r="CQ16" i="3"/>
  <c r="CQ3" i="3"/>
  <c r="CQ5" i="3"/>
  <c r="CQ49" i="3"/>
  <c r="CQ9" i="3"/>
  <c r="CQ30" i="3"/>
  <c r="CQ40" i="3"/>
  <c r="CQ26" i="3"/>
  <c r="CQ14" i="3"/>
  <c r="CQ22" i="3"/>
  <c r="CQ13" i="3"/>
  <c r="CQ27" i="3"/>
  <c r="CQ50" i="3"/>
  <c r="CQ4" i="3"/>
  <c r="CQ11" i="3"/>
  <c r="CQ36" i="3"/>
  <c r="CQ18" i="3"/>
  <c r="CQ28" i="3"/>
  <c r="CQ19" i="3"/>
  <c r="CQ24" i="3"/>
  <c r="CQ33" i="3"/>
  <c r="CQ7" i="3"/>
  <c r="CQ46" i="3"/>
  <c r="CQ21" i="3"/>
  <c r="CQ12" i="3"/>
  <c r="CQ20" i="3"/>
  <c r="CQ29" i="3"/>
  <c r="CQ47" i="3"/>
  <c r="CQ41" i="3"/>
  <c r="CQ52" i="3"/>
  <c r="CQ54" i="3"/>
  <c r="CQ10" i="3"/>
  <c r="CQ31" i="3"/>
  <c r="CQ17" i="3"/>
  <c r="CQ39" i="3"/>
  <c r="CQ23" i="3"/>
  <c r="CQ51" i="3"/>
  <c r="CQ32" i="3"/>
  <c r="CQ37" i="3"/>
  <c r="CQ55" i="3"/>
  <c r="CQ43" i="3"/>
  <c r="CQ38" i="3"/>
  <c r="CQ48" i="3"/>
  <c r="CQ35" i="3"/>
  <c r="CQ6" i="3"/>
  <c r="CQ42" i="3"/>
  <c r="CQ25" i="3"/>
  <c r="CQ15" i="3"/>
  <c r="CQ34" i="3"/>
  <c r="CQ53" i="3"/>
  <c r="CQ8" i="3"/>
  <c r="CQ2" i="3"/>
  <c r="CQ44" i="3"/>
  <c r="CP16" i="3"/>
  <c r="CP3" i="3"/>
  <c r="CP5" i="3"/>
  <c r="CP49" i="3"/>
  <c r="CP9" i="3"/>
  <c r="CP30" i="3"/>
  <c r="CP40" i="3"/>
  <c r="CP26" i="3"/>
  <c r="CP14" i="3"/>
  <c r="CP22" i="3"/>
  <c r="CP13" i="3"/>
  <c r="CP27" i="3"/>
  <c r="CP50" i="3"/>
  <c r="CP4" i="3"/>
  <c r="CP11" i="3"/>
  <c r="CP36" i="3"/>
  <c r="CP18" i="3"/>
  <c r="CP28" i="3"/>
  <c r="CP19" i="3"/>
  <c r="CP24" i="3"/>
  <c r="CP33" i="3"/>
  <c r="CP7" i="3"/>
  <c r="CP46" i="3"/>
  <c r="CP21" i="3"/>
  <c r="CP12" i="3"/>
  <c r="CP20" i="3"/>
  <c r="CP29" i="3"/>
  <c r="CP47" i="3"/>
  <c r="CP41" i="3"/>
  <c r="CP52" i="3"/>
  <c r="CP54" i="3"/>
  <c r="CP10" i="3"/>
  <c r="CP31" i="3"/>
  <c r="CP17" i="3"/>
  <c r="CP39" i="3"/>
  <c r="CP23" i="3"/>
  <c r="CP51" i="3"/>
  <c r="CP32" i="3"/>
  <c r="CP37" i="3"/>
  <c r="CP55" i="3"/>
  <c r="CP43" i="3"/>
  <c r="CP38" i="3"/>
  <c r="CP48" i="3"/>
  <c r="CP35" i="3"/>
  <c r="CP6" i="3"/>
  <c r="CP42" i="3"/>
  <c r="CP25" i="3"/>
  <c r="CP15" i="3"/>
  <c r="CP34" i="3"/>
  <c r="CP53" i="3"/>
  <c r="CP8" i="3"/>
  <c r="CP2" i="3"/>
  <c r="CP44" i="3"/>
  <c r="CO16" i="3"/>
  <c r="CO3" i="3"/>
  <c r="CO5" i="3"/>
  <c r="CO49" i="3"/>
  <c r="CO9" i="3"/>
  <c r="CO30" i="3"/>
  <c r="CO40" i="3"/>
  <c r="CO26" i="3"/>
  <c r="CO14" i="3"/>
  <c r="CO22" i="3"/>
  <c r="CO13" i="3"/>
  <c r="CO27" i="3"/>
  <c r="CO50" i="3"/>
  <c r="CO4" i="3"/>
  <c r="CO11" i="3"/>
  <c r="CO36" i="3"/>
  <c r="CO18" i="3"/>
  <c r="CO28" i="3"/>
  <c r="CO19" i="3"/>
  <c r="CO24" i="3"/>
  <c r="CO33" i="3"/>
  <c r="CO7" i="3"/>
  <c r="CO46" i="3"/>
  <c r="CO21" i="3"/>
  <c r="CO12" i="3"/>
  <c r="CO20" i="3"/>
  <c r="CO29" i="3"/>
  <c r="CO47" i="3"/>
  <c r="CO41" i="3"/>
  <c r="CO52" i="3"/>
  <c r="CO54" i="3"/>
  <c r="CO10" i="3"/>
  <c r="CO31" i="3"/>
  <c r="CO17" i="3"/>
  <c r="CO39" i="3"/>
  <c r="CO23" i="3"/>
  <c r="CO51" i="3"/>
  <c r="CO32" i="3"/>
  <c r="CO37" i="3"/>
  <c r="CO55" i="3"/>
  <c r="CO43" i="3"/>
  <c r="CO38" i="3"/>
  <c r="CO48" i="3"/>
  <c r="CO35" i="3"/>
  <c r="CO6" i="3"/>
  <c r="CO42" i="3"/>
  <c r="CO25" i="3"/>
  <c r="CO15" i="3"/>
  <c r="CO34" i="3"/>
  <c r="CO53" i="3"/>
  <c r="CO8" i="3"/>
  <c r="CO2" i="3"/>
  <c r="CO44" i="3"/>
  <c r="CS45" i="3"/>
  <c r="CQ45" i="3"/>
  <c r="CP45" i="3"/>
  <c r="CO45" i="3"/>
  <c r="AQ16" i="3"/>
  <c r="AQ3" i="3"/>
  <c r="AQ5" i="3"/>
  <c r="AQ49" i="3"/>
  <c r="AQ9" i="3"/>
  <c r="AQ30" i="3"/>
  <c r="AQ40" i="3"/>
  <c r="AQ26" i="3"/>
  <c r="AQ14" i="3"/>
  <c r="AQ22" i="3"/>
  <c r="AQ13" i="3"/>
  <c r="AQ27" i="3"/>
  <c r="AQ50" i="3"/>
  <c r="AQ4" i="3"/>
  <c r="AQ11" i="3"/>
  <c r="AQ36" i="3"/>
  <c r="AQ18" i="3"/>
  <c r="AQ28" i="3"/>
  <c r="AQ19" i="3"/>
  <c r="AQ24" i="3"/>
  <c r="AQ33" i="3"/>
  <c r="AQ7" i="3"/>
  <c r="AQ46" i="3"/>
  <c r="AQ21" i="3"/>
  <c r="AQ12" i="3"/>
  <c r="AQ20" i="3"/>
  <c r="AQ29" i="3"/>
  <c r="AQ47" i="3"/>
  <c r="AQ41" i="3"/>
  <c r="AQ52" i="3"/>
  <c r="AQ54" i="3"/>
  <c r="AQ10" i="3"/>
  <c r="AQ31" i="3"/>
  <c r="AQ17" i="3"/>
  <c r="AQ39" i="3"/>
  <c r="AQ23" i="3"/>
  <c r="AQ51" i="3"/>
  <c r="AQ32" i="3"/>
  <c r="AQ37" i="3"/>
  <c r="AQ55" i="3"/>
  <c r="AQ43" i="3"/>
  <c r="AQ38" i="3"/>
  <c r="AQ48" i="3"/>
  <c r="AQ35" i="3"/>
  <c r="AQ6" i="3"/>
  <c r="AQ42" i="3"/>
  <c r="AQ25" i="3"/>
  <c r="AQ15" i="3"/>
  <c r="AQ34" i="3"/>
  <c r="AQ53" i="3"/>
  <c r="AQ8" i="3"/>
  <c r="AQ2" i="3"/>
  <c r="AQ44" i="3"/>
  <c r="AP16" i="3"/>
  <c r="AP3" i="3"/>
  <c r="AP5" i="3"/>
  <c r="AP49" i="3"/>
  <c r="AP9" i="3"/>
  <c r="AP30" i="3"/>
  <c r="AP40" i="3"/>
  <c r="AP26" i="3"/>
  <c r="AP14" i="3"/>
  <c r="AP22" i="3"/>
  <c r="AP13" i="3"/>
  <c r="AP27" i="3"/>
  <c r="AP50" i="3"/>
  <c r="AP4" i="3"/>
  <c r="AP11" i="3"/>
  <c r="AP36" i="3"/>
  <c r="AP18" i="3"/>
  <c r="AP28" i="3"/>
  <c r="AP19" i="3"/>
  <c r="AP24" i="3"/>
  <c r="AP33" i="3"/>
  <c r="AP7" i="3"/>
  <c r="AP46" i="3"/>
  <c r="AP21" i="3"/>
  <c r="AP12" i="3"/>
  <c r="AP20" i="3"/>
  <c r="AP29" i="3"/>
  <c r="AP47" i="3"/>
  <c r="AP41" i="3"/>
  <c r="AP52" i="3"/>
  <c r="AP54" i="3"/>
  <c r="AP10" i="3"/>
  <c r="AP31" i="3"/>
  <c r="AP17" i="3"/>
  <c r="AP39" i="3"/>
  <c r="AP23" i="3"/>
  <c r="AP51" i="3"/>
  <c r="AP32" i="3"/>
  <c r="AP37" i="3"/>
  <c r="AP55" i="3"/>
  <c r="AP43" i="3"/>
  <c r="AP38" i="3"/>
  <c r="AP48" i="3"/>
  <c r="AP35" i="3"/>
  <c r="AP6" i="3"/>
  <c r="AP42" i="3"/>
  <c r="AP25" i="3"/>
  <c r="AP15" i="3"/>
  <c r="AP34" i="3"/>
  <c r="AP53" i="3"/>
  <c r="AP8" i="3"/>
  <c r="AP2" i="3"/>
  <c r="AP44" i="3"/>
  <c r="AO16" i="3"/>
  <c r="AO3" i="3"/>
  <c r="AO5" i="3"/>
  <c r="AO49" i="3"/>
  <c r="AO9" i="3"/>
  <c r="AO30" i="3"/>
  <c r="AO40" i="3"/>
  <c r="AO26" i="3"/>
  <c r="AO14" i="3"/>
  <c r="AO22" i="3"/>
  <c r="AO13" i="3"/>
  <c r="AO27" i="3"/>
  <c r="AO50" i="3"/>
  <c r="AO4" i="3"/>
  <c r="AO11" i="3"/>
  <c r="AO36" i="3"/>
  <c r="AO18" i="3"/>
  <c r="AO28" i="3"/>
  <c r="AO19" i="3"/>
  <c r="AO24" i="3"/>
  <c r="AO33" i="3"/>
  <c r="AO7" i="3"/>
  <c r="AO46" i="3"/>
  <c r="AO21" i="3"/>
  <c r="AO12" i="3"/>
  <c r="AO20" i="3"/>
  <c r="AO29" i="3"/>
  <c r="AO47" i="3"/>
  <c r="AO41" i="3"/>
  <c r="AO52" i="3"/>
  <c r="AO54" i="3"/>
  <c r="AO10" i="3"/>
  <c r="AO31" i="3"/>
  <c r="AO17" i="3"/>
  <c r="AO39" i="3"/>
  <c r="AO23" i="3"/>
  <c r="AO51" i="3"/>
  <c r="AO32" i="3"/>
  <c r="AO37" i="3"/>
  <c r="AO55" i="3"/>
  <c r="AO43" i="3"/>
  <c r="AO38" i="3"/>
  <c r="AO48" i="3"/>
  <c r="AO35" i="3"/>
  <c r="AO6" i="3"/>
  <c r="AO42" i="3"/>
  <c r="AO25" i="3"/>
  <c r="AO15" i="3"/>
  <c r="AO34" i="3"/>
  <c r="AO53" i="3"/>
  <c r="AO8" i="3"/>
  <c r="AO2" i="3"/>
  <c r="AO44" i="3"/>
  <c r="AN16" i="3"/>
  <c r="AN3" i="3"/>
  <c r="AN5" i="3"/>
  <c r="AN49" i="3"/>
  <c r="AN9" i="3"/>
  <c r="AN30" i="3"/>
  <c r="AN40" i="3"/>
  <c r="AN26" i="3"/>
  <c r="AN14" i="3"/>
  <c r="AN22" i="3"/>
  <c r="AN13" i="3"/>
  <c r="AN27" i="3"/>
  <c r="AN50" i="3"/>
  <c r="AN4" i="3"/>
  <c r="AN11" i="3"/>
  <c r="AN36" i="3"/>
  <c r="AN18" i="3"/>
  <c r="AN28" i="3"/>
  <c r="AN19" i="3"/>
  <c r="AN24" i="3"/>
  <c r="AN33" i="3"/>
  <c r="AN7" i="3"/>
  <c r="AN46" i="3"/>
  <c r="AN21" i="3"/>
  <c r="AN12" i="3"/>
  <c r="AN20" i="3"/>
  <c r="AN29" i="3"/>
  <c r="AN47" i="3"/>
  <c r="AN41" i="3"/>
  <c r="AN52" i="3"/>
  <c r="AN54" i="3"/>
  <c r="AN10" i="3"/>
  <c r="AN31" i="3"/>
  <c r="AN17" i="3"/>
  <c r="AN39" i="3"/>
  <c r="AN23" i="3"/>
  <c r="AN51" i="3"/>
  <c r="AN32" i="3"/>
  <c r="AN37" i="3"/>
  <c r="AN55" i="3"/>
  <c r="AN43" i="3"/>
  <c r="AN38" i="3"/>
  <c r="AN48" i="3"/>
  <c r="AN35" i="3"/>
  <c r="AN6" i="3"/>
  <c r="AN42" i="3"/>
  <c r="AN25" i="3"/>
  <c r="AN15" i="3"/>
  <c r="AN34" i="3"/>
  <c r="AN53" i="3"/>
  <c r="AN8" i="3"/>
  <c r="AN2" i="3"/>
  <c r="AN44" i="3"/>
  <c r="AQ45" i="3"/>
  <c r="AP45" i="3"/>
  <c r="AO45" i="3"/>
  <c r="AN45" i="3"/>
  <c r="AM16" i="3"/>
  <c r="AM3" i="3"/>
  <c r="AM5" i="3"/>
  <c r="AM49" i="3"/>
  <c r="AM9" i="3"/>
  <c r="AM30" i="3"/>
  <c r="AM40" i="3"/>
  <c r="AM26" i="3"/>
  <c r="AM14" i="3"/>
  <c r="AM22" i="3"/>
  <c r="AM13" i="3"/>
  <c r="AM27" i="3"/>
  <c r="AM50" i="3"/>
  <c r="AM4" i="3"/>
  <c r="AM11" i="3"/>
  <c r="AM36" i="3"/>
  <c r="AM18" i="3"/>
  <c r="AM28" i="3"/>
  <c r="AM19" i="3"/>
  <c r="AM24" i="3"/>
  <c r="AM33" i="3"/>
  <c r="AM7" i="3"/>
  <c r="AM46" i="3"/>
  <c r="AM21" i="3"/>
  <c r="AM12" i="3"/>
  <c r="AM20" i="3"/>
  <c r="AM29" i="3"/>
  <c r="AM47" i="3"/>
  <c r="AM41" i="3"/>
  <c r="AM52" i="3"/>
  <c r="AM54" i="3"/>
  <c r="AM10" i="3"/>
  <c r="AM31" i="3"/>
  <c r="AM17" i="3"/>
  <c r="AM39" i="3"/>
  <c r="AM23" i="3"/>
  <c r="AM51" i="3"/>
  <c r="AM32" i="3"/>
  <c r="AM37" i="3"/>
  <c r="AM55" i="3"/>
  <c r="AM43" i="3"/>
  <c r="AM38" i="3"/>
  <c r="AM48" i="3"/>
  <c r="AM35" i="3"/>
  <c r="AM6" i="3"/>
  <c r="AM42" i="3"/>
  <c r="AM25" i="3"/>
  <c r="AM15" i="3"/>
  <c r="AM34" i="3"/>
  <c r="AM53" i="3"/>
  <c r="AM8" i="3"/>
  <c r="AM2" i="3"/>
  <c r="AM44" i="3"/>
  <c r="AM45" i="3"/>
  <c r="DY45" i="3" l="1"/>
  <c r="EE45" i="3" s="1"/>
  <c r="DW42" i="3"/>
  <c r="DW32" i="3"/>
  <c r="DW52" i="3"/>
  <c r="DW7" i="3"/>
  <c r="DW4" i="3"/>
  <c r="DW30" i="3"/>
  <c r="DZ25" i="3"/>
  <c r="EF25" i="3" s="1"/>
  <c r="DY37" i="3"/>
  <c r="EE37" i="3" s="1"/>
  <c r="DZ54" i="3"/>
  <c r="EF54" i="3" s="1"/>
  <c r="DZ46" i="3"/>
  <c r="EF46" i="3" s="1"/>
  <c r="DY11" i="3"/>
  <c r="EE11" i="3" s="1"/>
  <c r="DY40" i="3"/>
  <c r="EE40" i="3" s="1"/>
  <c r="DZ15" i="3"/>
  <c r="EF15" i="3" s="1"/>
  <c r="DZ55" i="3"/>
  <c r="EF55" i="3" s="1"/>
  <c r="DZ10" i="3"/>
  <c r="EF10" i="3" s="1"/>
  <c r="DZ21" i="3"/>
  <c r="EF21" i="3" s="1"/>
  <c r="DZ36" i="3"/>
  <c r="EF36" i="3" s="1"/>
  <c r="DZ26" i="3"/>
  <c r="EF26" i="3" s="1"/>
  <c r="DU44" i="3"/>
  <c r="EA44" i="3" s="1"/>
  <c r="DU6" i="3"/>
  <c r="EA6" i="3" s="1"/>
  <c r="DU51" i="3"/>
  <c r="EA51" i="3" s="1"/>
  <c r="DU41" i="3"/>
  <c r="EA41" i="3" s="1"/>
  <c r="DU33" i="3"/>
  <c r="EA33" i="3" s="1"/>
  <c r="DU50" i="3"/>
  <c r="EA50" i="3" s="1"/>
  <c r="DU9" i="3"/>
  <c r="EA9" i="3" s="1"/>
  <c r="DZ2" i="3"/>
  <c r="EF2" i="3" s="1"/>
  <c r="DZ35" i="3"/>
  <c r="EF35" i="3" s="1"/>
  <c r="DZ23" i="3"/>
  <c r="EF23" i="3" s="1"/>
  <c r="DZ47" i="3"/>
  <c r="EF47" i="3" s="1"/>
  <c r="DZ24" i="3"/>
  <c r="EF24" i="3" s="1"/>
  <c r="DZ27" i="3"/>
  <c r="EF27" i="3" s="1"/>
  <c r="DZ49" i="3"/>
  <c r="EF49" i="3" s="1"/>
  <c r="DZ8" i="3"/>
  <c r="EF8" i="3" s="1"/>
  <c r="DZ48" i="3"/>
  <c r="EF48" i="3" s="1"/>
  <c r="DZ39" i="3"/>
  <c r="EF39" i="3" s="1"/>
  <c r="DZ29" i="3"/>
  <c r="EF29" i="3" s="1"/>
  <c r="DZ19" i="3"/>
  <c r="EF19" i="3" s="1"/>
  <c r="DZ13" i="3"/>
  <c r="EF13" i="3" s="1"/>
  <c r="DZ5" i="3"/>
  <c r="EF5" i="3" s="1"/>
  <c r="DZ34" i="3"/>
  <c r="EF34" i="3" s="1"/>
  <c r="DZ43" i="3"/>
  <c r="EF43" i="3" s="1"/>
  <c r="DZ31" i="3"/>
  <c r="EF31" i="3" s="1"/>
  <c r="DZ12" i="3"/>
  <c r="EF12" i="3" s="1"/>
  <c r="DZ18" i="3"/>
  <c r="EF18" i="3" s="1"/>
  <c r="DZ14" i="3"/>
  <c r="EF14" i="3" s="1"/>
  <c r="DZ16" i="3"/>
  <c r="EF16" i="3" s="1"/>
  <c r="DW45" i="3"/>
  <c r="DY15" i="3"/>
  <c r="EE15" i="3" s="1"/>
  <c r="DY55" i="3"/>
  <c r="EE55" i="3" s="1"/>
  <c r="DY10" i="3"/>
  <c r="EE10" i="3" s="1"/>
  <c r="DY21" i="3"/>
  <c r="EE21" i="3" s="1"/>
  <c r="DY36" i="3"/>
  <c r="EE36" i="3" s="1"/>
  <c r="DY26" i="3"/>
  <c r="EE26" i="3" s="1"/>
  <c r="DX25" i="3"/>
  <c r="ED25" i="3" s="1"/>
  <c r="DX37" i="3"/>
  <c r="ED37" i="3" s="1"/>
  <c r="DX54" i="3"/>
  <c r="ED54" i="3" s="1"/>
  <c r="DX46" i="3"/>
  <c r="ED46" i="3" s="1"/>
  <c r="DX11" i="3"/>
  <c r="ED11" i="3" s="1"/>
  <c r="DX40" i="3"/>
  <c r="ED40" i="3" s="1"/>
  <c r="DU8" i="3"/>
  <c r="EA8" i="3" s="1"/>
  <c r="DU48" i="3"/>
  <c r="EA48" i="3" s="1"/>
  <c r="DU39" i="3"/>
  <c r="EA39" i="3" s="1"/>
  <c r="DU29" i="3"/>
  <c r="EA29" i="3" s="1"/>
  <c r="DU19" i="3"/>
  <c r="EA19" i="3" s="1"/>
  <c r="DU13" i="3"/>
  <c r="EA13" i="3" s="1"/>
  <c r="DU5" i="3"/>
  <c r="EA5" i="3" s="1"/>
  <c r="DU2" i="3"/>
  <c r="EA2" i="3" s="1"/>
  <c r="DU35" i="3"/>
  <c r="EA35" i="3" s="1"/>
  <c r="DW23" i="3"/>
  <c r="DU47" i="3"/>
  <c r="EA47" i="3" s="1"/>
  <c r="DW24" i="3"/>
  <c r="DW27" i="3"/>
  <c r="DV49" i="3"/>
  <c r="EB49" i="3" s="1"/>
  <c r="DW44" i="3"/>
  <c r="DW6" i="3"/>
  <c r="DV51" i="3"/>
  <c r="EB51" i="3" s="1"/>
  <c r="DV41" i="3"/>
  <c r="EB41" i="3" s="1"/>
  <c r="DW33" i="3"/>
  <c r="DW50" i="3"/>
  <c r="DW9" i="3"/>
  <c r="DZ53" i="3"/>
  <c r="EF53" i="3" s="1"/>
  <c r="DZ38" i="3"/>
  <c r="EF38" i="3" s="1"/>
  <c r="DZ17" i="3"/>
  <c r="EF17" i="3" s="1"/>
  <c r="DZ20" i="3"/>
  <c r="EF20" i="3" s="1"/>
  <c r="DZ28" i="3"/>
  <c r="EF28" i="3" s="1"/>
  <c r="DZ22" i="3"/>
  <c r="EF22" i="3" s="1"/>
  <c r="DZ3" i="3"/>
  <c r="EF3" i="3" s="1"/>
  <c r="DZ40" i="3"/>
  <c r="EF40" i="3" s="1"/>
  <c r="DX45" i="3"/>
  <c r="ED45" i="3" s="1"/>
  <c r="DU27" i="3"/>
  <c r="EA27" i="3" s="1"/>
  <c r="DV50" i="3"/>
  <c r="EB50" i="3" s="1"/>
  <c r="DW41" i="3"/>
  <c r="DX42" i="3"/>
  <c r="ED42" i="3" s="1"/>
  <c r="DX4" i="3"/>
  <c r="ED4" i="3" s="1"/>
  <c r="DY54" i="3"/>
  <c r="EE54" i="3" s="1"/>
  <c r="DV24" i="3"/>
  <c r="EB24" i="3" s="1"/>
  <c r="DW47" i="3"/>
  <c r="DX51" i="3"/>
  <c r="ED51" i="3" s="1"/>
  <c r="DX50" i="3"/>
  <c r="ED50" i="3" s="1"/>
  <c r="DX9" i="3"/>
  <c r="ED9" i="3" s="1"/>
  <c r="DY42" i="3"/>
  <c r="EE42" i="3" s="1"/>
  <c r="DY32" i="3"/>
  <c r="EE32" i="3" s="1"/>
  <c r="DY52" i="3"/>
  <c r="EE52" i="3" s="1"/>
  <c r="DY7" i="3"/>
  <c r="EE7" i="3" s="1"/>
  <c r="DY4" i="3"/>
  <c r="EE4" i="3" s="1"/>
  <c r="DY30" i="3"/>
  <c r="EE30" i="3" s="1"/>
  <c r="DZ11" i="3"/>
  <c r="EF11" i="3" s="1"/>
  <c r="DZ45" i="3"/>
  <c r="EF45" i="3" s="1"/>
  <c r="DU53" i="3"/>
  <c r="EA53" i="3" s="1"/>
  <c r="DU38" i="3"/>
  <c r="EA38" i="3" s="1"/>
  <c r="DU17" i="3"/>
  <c r="EA17" i="3" s="1"/>
  <c r="DU20" i="3"/>
  <c r="EA20" i="3" s="1"/>
  <c r="DU28" i="3"/>
  <c r="EA28" i="3" s="1"/>
  <c r="DU22" i="3"/>
  <c r="EA22" i="3" s="1"/>
  <c r="DU3" i="3"/>
  <c r="EA3" i="3" s="1"/>
  <c r="DV8" i="3"/>
  <c r="EB8" i="3" s="1"/>
  <c r="DV48" i="3"/>
  <c r="EB48" i="3" s="1"/>
  <c r="DV39" i="3"/>
  <c r="EB39" i="3" s="1"/>
  <c r="DV29" i="3"/>
  <c r="EB29" i="3" s="1"/>
  <c r="DV19" i="3"/>
  <c r="EB19" i="3" s="1"/>
  <c r="DV13" i="3"/>
  <c r="EB13" i="3" s="1"/>
  <c r="DV5" i="3"/>
  <c r="EB5" i="3" s="1"/>
  <c r="DW8" i="3"/>
  <c r="DW48" i="3"/>
  <c r="DW39" i="3"/>
  <c r="DW29" i="3"/>
  <c r="DW19" i="3"/>
  <c r="DW13" i="3"/>
  <c r="DW5" i="3"/>
  <c r="DX2" i="3"/>
  <c r="ED2" i="3" s="1"/>
  <c r="DX35" i="3"/>
  <c r="ED35" i="3" s="1"/>
  <c r="DX23" i="3"/>
  <c r="ED23" i="3" s="1"/>
  <c r="DX47" i="3"/>
  <c r="ED47" i="3" s="1"/>
  <c r="DX24" i="3"/>
  <c r="ED24" i="3" s="1"/>
  <c r="DX27" i="3"/>
  <c r="ED27" i="3" s="1"/>
  <c r="DX49" i="3"/>
  <c r="ED49" i="3" s="1"/>
  <c r="DY44" i="3"/>
  <c r="EE44" i="3" s="1"/>
  <c r="DY6" i="3"/>
  <c r="EE6" i="3" s="1"/>
  <c r="DY51" i="3"/>
  <c r="EE51" i="3" s="1"/>
  <c r="DY41" i="3"/>
  <c r="EE41" i="3" s="1"/>
  <c r="DY33" i="3"/>
  <c r="EE33" i="3" s="1"/>
  <c r="DY50" i="3"/>
  <c r="EE50" i="3" s="1"/>
  <c r="DY9" i="3"/>
  <c r="EE9" i="3" s="1"/>
  <c r="DZ42" i="3"/>
  <c r="EF42" i="3" s="1"/>
  <c r="DZ32" i="3"/>
  <c r="EF32" i="3" s="1"/>
  <c r="DZ52" i="3"/>
  <c r="EF52" i="3" s="1"/>
  <c r="DZ7" i="3"/>
  <c r="EF7" i="3" s="1"/>
  <c r="DZ4" i="3"/>
  <c r="EF4" i="3" s="1"/>
  <c r="DZ30" i="3"/>
  <c r="EF30" i="3" s="1"/>
  <c r="DU24" i="3"/>
  <c r="EA24" i="3" s="1"/>
  <c r="DW51" i="3"/>
  <c r="DV47" i="3"/>
  <c r="EB47" i="3" s="1"/>
  <c r="DW35" i="3"/>
  <c r="DX44" i="3"/>
  <c r="ED44" i="3" s="1"/>
  <c r="DU34" i="3"/>
  <c r="EA34" i="3" s="1"/>
  <c r="DU43" i="3"/>
  <c r="EA43" i="3" s="1"/>
  <c r="DU31" i="3"/>
  <c r="EA31" i="3" s="1"/>
  <c r="DU12" i="3"/>
  <c r="EA12" i="3" s="1"/>
  <c r="DU18" i="3"/>
  <c r="EA18" i="3" s="1"/>
  <c r="DU14" i="3"/>
  <c r="EA14" i="3" s="1"/>
  <c r="DU16" i="3"/>
  <c r="EA16" i="3" s="1"/>
  <c r="DV53" i="3"/>
  <c r="EB53" i="3" s="1"/>
  <c r="DV38" i="3"/>
  <c r="EB38" i="3" s="1"/>
  <c r="DV17" i="3"/>
  <c r="EB17" i="3" s="1"/>
  <c r="DV20" i="3"/>
  <c r="EB20" i="3" s="1"/>
  <c r="DV28" i="3"/>
  <c r="EB28" i="3" s="1"/>
  <c r="DV22" i="3"/>
  <c r="EB22" i="3" s="1"/>
  <c r="DV3" i="3"/>
  <c r="EB3" i="3" s="1"/>
  <c r="DW53" i="3"/>
  <c r="DW38" i="3"/>
  <c r="DW17" i="3"/>
  <c r="DW20" i="3"/>
  <c r="DW28" i="3"/>
  <c r="DW22" i="3"/>
  <c r="DW3" i="3"/>
  <c r="DX8" i="3"/>
  <c r="ED8" i="3" s="1"/>
  <c r="DX48" i="3"/>
  <c r="ED48" i="3" s="1"/>
  <c r="DX39" i="3"/>
  <c r="ED39" i="3" s="1"/>
  <c r="DX29" i="3"/>
  <c r="ED29" i="3" s="1"/>
  <c r="DX19" i="3"/>
  <c r="ED19" i="3" s="1"/>
  <c r="DX13" i="3"/>
  <c r="ED13" i="3" s="1"/>
  <c r="DX5" i="3"/>
  <c r="ED5" i="3" s="1"/>
  <c r="DY2" i="3"/>
  <c r="EE2" i="3" s="1"/>
  <c r="DY35" i="3"/>
  <c r="EE35" i="3" s="1"/>
  <c r="DY23" i="3"/>
  <c r="EE23" i="3" s="1"/>
  <c r="DY47" i="3"/>
  <c r="EE47" i="3" s="1"/>
  <c r="DY24" i="3"/>
  <c r="EE24" i="3" s="1"/>
  <c r="DY27" i="3"/>
  <c r="EE27" i="3" s="1"/>
  <c r="DY49" i="3"/>
  <c r="EE49" i="3" s="1"/>
  <c r="DZ44" i="3"/>
  <c r="EF44" i="3" s="1"/>
  <c r="DZ6" i="3"/>
  <c r="EF6" i="3" s="1"/>
  <c r="DZ51" i="3"/>
  <c r="EF51" i="3" s="1"/>
  <c r="DZ41" i="3"/>
  <c r="EF41" i="3" s="1"/>
  <c r="DZ33" i="3"/>
  <c r="EF33" i="3" s="1"/>
  <c r="DZ50" i="3"/>
  <c r="EF50" i="3" s="1"/>
  <c r="DZ9" i="3"/>
  <c r="EF9" i="3" s="1"/>
  <c r="DV6" i="3"/>
  <c r="EB6" i="3" s="1"/>
  <c r="DV9" i="3"/>
  <c r="EB9" i="3" s="1"/>
  <c r="DX52" i="3"/>
  <c r="ED52" i="3" s="1"/>
  <c r="DY25" i="3"/>
  <c r="EE25" i="3" s="1"/>
  <c r="DY46" i="3"/>
  <c r="EE46" i="3" s="1"/>
  <c r="DV2" i="3"/>
  <c r="EB2" i="3" s="1"/>
  <c r="DV27" i="3"/>
  <c r="EB27" i="3" s="1"/>
  <c r="DX41" i="3"/>
  <c r="ED41" i="3" s="1"/>
  <c r="DZ37" i="3"/>
  <c r="EF37" i="3" s="1"/>
  <c r="DU45" i="3"/>
  <c r="EA45" i="3" s="1"/>
  <c r="DU15" i="3"/>
  <c r="EA15" i="3" s="1"/>
  <c r="DU55" i="3"/>
  <c r="EA55" i="3" s="1"/>
  <c r="DU10" i="3"/>
  <c r="EA10" i="3" s="1"/>
  <c r="DU21" i="3"/>
  <c r="EA21" i="3" s="1"/>
  <c r="DU36" i="3"/>
  <c r="EA36" i="3" s="1"/>
  <c r="DU26" i="3"/>
  <c r="EA26" i="3" s="1"/>
  <c r="DV34" i="3"/>
  <c r="EB34" i="3" s="1"/>
  <c r="DV43" i="3"/>
  <c r="EB43" i="3" s="1"/>
  <c r="DV31" i="3"/>
  <c r="EB31" i="3" s="1"/>
  <c r="DV12" i="3"/>
  <c r="EB12" i="3" s="1"/>
  <c r="DV18" i="3"/>
  <c r="EB18" i="3" s="1"/>
  <c r="DV14" i="3"/>
  <c r="EB14" i="3" s="1"/>
  <c r="DW34" i="3"/>
  <c r="DW43" i="3"/>
  <c r="DW31" i="3"/>
  <c r="DW12" i="3"/>
  <c r="DW18" i="3"/>
  <c r="DW14" i="3"/>
  <c r="DW16" i="3"/>
  <c r="DX53" i="3"/>
  <c r="ED53" i="3" s="1"/>
  <c r="DX38" i="3"/>
  <c r="ED38" i="3" s="1"/>
  <c r="DX17" i="3"/>
  <c r="ED17" i="3" s="1"/>
  <c r="DX20" i="3"/>
  <c r="ED20" i="3" s="1"/>
  <c r="DX28" i="3"/>
  <c r="ED28" i="3" s="1"/>
  <c r="DX22" i="3"/>
  <c r="ED22" i="3" s="1"/>
  <c r="DX3" i="3"/>
  <c r="ED3" i="3" s="1"/>
  <c r="DY8" i="3"/>
  <c r="EE8" i="3" s="1"/>
  <c r="DY48" i="3"/>
  <c r="EE48" i="3" s="1"/>
  <c r="DY39" i="3"/>
  <c r="EE39" i="3" s="1"/>
  <c r="DY29" i="3"/>
  <c r="EE29" i="3" s="1"/>
  <c r="DY19" i="3"/>
  <c r="EE19" i="3" s="1"/>
  <c r="DY13" i="3"/>
  <c r="EE13" i="3" s="1"/>
  <c r="DY5" i="3"/>
  <c r="EE5" i="3" s="1"/>
  <c r="DU23" i="3"/>
  <c r="EA23" i="3" s="1"/>
  <c r="DX30" i="3"/>
  <c r="ED30" i="3" s="1"/>
  <c r="DV35" i="3"/>
  <c r="EB35" i="3" s="1"/>
  <c r="DW2" i="3"/>
  <c r="DW49" i="3"/>
  <c r="DV45" i="3"/>
  <c r="EB45" i="3" s="1"/>
  <c r="DU25" i="3"/>
  <c r="EA25" i="3" s="1"/>
  <c r="DU37" i="3"/>
  <c r="EA37" i="3" s="1"/>
  <c r="DU54" i="3"/>
  <c r="EA54" i="3" s="1"/>
  <c r="DU46" i="3"/>
  <c r="EA46" i="3" s="1"/>
  <c r="DU11" i="3"/>
  <c r="EA11" i="3" s="1"/>
  <c r="DU40" i="3"/>
  <c r="EA40" i="3" s="1"/>
  <c r="DV15" i="3"/>
  <c r="EB15" i="3" s="1"/>
  <c r="DV55" i="3"/>
  <c r="EB55" i="3" s="1"/>
  <c r="DV10" i="3"/>
  <c r="EB10" i="3" s="1"/>
  <c r="DV21" i="3"/>
  <c r="EB21" i="3" s="1"/>
  <c r="DV36" i="3"/>
  <c r="EB36" i="3" s="1"/>
  <c r="DV26" i="3"/>
  <c r="EB26" i="3" s="1"/>
  <c r="DW15" i="3"/>
  <c r="DW55" i="3"/>
  <c r="DW10" i="3"/>
  <c r="DW21" i="3"/>
  <c r="DW36" i="3"/>
  <c r="DW26" i="3"/>
  <c r="DX34" i="3"/>
  <c r="ED34" i="3" s="1"/>
  <c r="DX43" i="3"/>
  <c r="ED43" i="3" s="1"/>
  <c r="DX31" i="3"/>
  <c r="ED31" i="3" s="1"/>
  <c r="DX12" i="3"/>
  <c r="ED12" i="3" s="1"/>
  <c r="DX18" i="3"/>
  <c r="ED18" i="3" s="1"/>
  <c r="DX14" i="3"/>
  <c r="ED14" i="3" s="1"/>
  <c r="DX16" i="3"/>
  <c r="ED16" i="3" s="1"/>
  <c r="DY53" i="3"/>
  <c r="EE53" i="3" s="1"/>
  <c r="DY38" i="3"/>
  <c r="EE38" i="3" s="1"/>
  <c r="DY17" i="3"/>
  <c r="EE17" i="3" s="1"/>
  <c r="DY20" i="3"/>
  <c r="EE20" i="3" s="1"/>
  <c r="DY28" i="3"/>
  <c r="EE28" i="3" s="1"/>
  <c r="DY22" i="3"/>
  <c r="EE22" i="3" s="1"/>
  <c r="DY3" i="3"/>
  <c r="EE3" i="3" s="1"/>
  <c r="DU49" i="3"/>
  <c r="EA49" i="3" s="1"/>
  <c r="DV33" i="3"/>
  <c r="EB33" i="3" s="1"/>
  <c r="DX32" i="3"/>
  <c r="ED32" i="3" s="1"/>
  <c r="DV23" i="3"/>
  <c r="EB23" i="3" s="1"/>
  <c r="DX6" i="3"/>
  <c r="ED6" i="3" s="1"/>
  <c r="DV16" i="3"/>
  <c r="EB16" i="3" s="1"/>
  <c r="DU42" i="3"/>
  <c r="EA42" i="3" s="1"/>
  <c r="DU32" i="3"/>
  <c r="EA32" i="3" s="1"/>
  <c r="DU52" i="3"/>
  <c r="EA52" i="3" s="1"/>
  <c r="DU7" i="3"/>
  <c r="EA7" i="3" s="1"/>
  <c r="DU4" i="3"/>
  <c r="EA4" i="3" s="1"/>
  <c r="DU30" i="3"/>
  <c r="EA30" i="3" s="1"/>
  <c r="DV25" i="3"/>
  <c r="EB25" i="3" s="1"/>
  <c r="DV37" i="3"/>
  <c r="EB37" i="3" s="1"/>
  <c r="DV54" i="3"/>
  <c r="EB54" i="3" s="1"/>
  <c r="DV46" i="3"/>
  <c r="EB46" i="3" s="1"/>
  <c r="DV11" i="3"/>
  <c r="EB11" i="3" s="1"/>
  <c r="DV40" i="3"/>
  <c r="EB40" i="3" s="1"/>
  <c r="DW25" i="3"/>
  <c r="DW37" i="3"/>
  <c r="DW54" i="3"/>
  <c r="DW46" i="3"/>
  <c r="DW11" i="3"/>
  <c r="DW40" i="3"/>
  <c r="DX15" i="3"/>
  <c r="ED15" i="3" s="1"/>
  <c r="DX55" i="3"/>
  <c r="ED55" i="3" s="1"/>
  <c r="DX10" i="3"/>
  <c r="ED10" i="3" s="1"/>
  <c r="DX21" i="3"/>
  <c r="ED21" i="3" s="1"/>
  <c r="DX36" i="3"/>
  <c r="ED36" i="3" s="1"/>
  <c r="DX26" i="3"/>
  <c r="ED26" i="3" s="1"/>
  <c r="DY34" i="3"/>
  <c r="EE34" i="3" s="1"/>
  <c r="DY43" i="3"/>
  <c r="EE43" i="3" s="1"/>
  <c r="DY31" i="3"/>
  <c r="EE31" i="3" s="1"/>
  <c r="DY12" i="3"/>
  <c r="EE12" i="3" s="1"/>
  <c r="DY18" i="3"/>
  <c r="EE18" i="3" s="1"/>
  <c r="DY14" i="3"/>
  <c r="EE14" i="3" s="1"/>
  <c r="DY16" i="3"/>
  <c r="EE16" i="3" s="1"/>
  <c r="DV44" i="3"/>
  <c r="EB44" i="3" s="1"/>
  <c r="DX7" i="3"/>
  <c r="ED7" i="3" s="1"/>
  <c r="DX33" i="3"/>
  <c r="ED33" i="3" s="1"/>
  <c r="DV42" i="3"/>
  <c r="EB42" i="3" s="1"/>
  <c r="DV32" i="3"/>
  <c r="EB32" i="3" s="1"/>
  <c r="DV52" i="3"/>
  <c r="EB52" i="3" s="1"/>
  <c r="DV7" i="3"/>
  <c r="EB7" i="3" s="1"/>
  <c r="DV4" i="3"/>
  <c r="EB4" i="3" s="1"/>
  <c r="DV30" i="3"/>
  <c r="EB30" i="3" s="1"/>
  <c r="BX53" i="3"/>
  <c r="CD53" i="3" s="1"/>
  <c r="BX38" i="3"/>
  <c r="CD38" i="3" s="1"/>
  <c r="BX17" i="3"/>
  <c r="CD17" i="3" s="1"/>
  <c r="BX20" i="3"/>
  <c r="CD20" i="3" s="1"/>
  <c r="BX28" i="3"/>
  <c r="CD28" i="3" s="1"/>
  <c r="BX22" i="3"/>
  <c r="CD22" i="3" s="1"/>
  <c r="BX3" i="3"/>
  <c r="CD3" i="3" s="1"/>
  <c r="BU42" i="3"/>
  <c r="BU32" i="3"/>
  <c r="BU52" i="3"/>
  <c r="BU7" i="3"/>
  <c r="BU4" i="3"/>
  <c r="BU30" i="3"/>
  <c r="BX34" i="3"/>
  <c r="CD34" i="3" s="1"/>
  <c r="BX43" i="3"/>
  <c r="CD43" i="3" s="1"/>
  <c r="BX31" i="3"/>
  <c r="CD31" i="3" s="1"/>
  <c r="BX12" i="3"/>
  <c r="CD12" i="3" s="1"/>
  <c r="BX18" i="3"/>
  <c r="CD18" i="3" s="1"/>
  <c r="BX14" i="3"/>
  <c r="CD14" i="3" s="1"/>
  <c r="BX16" i="3"/>
  <c r="CD16" i="3" s="1"/>
  <c r="BU45" i="3"/>
  <c r="BW15" i="3"/>
  <c r="BW55" i="3"/>
  <c r="BW10" i="3"/>
  <c r="BW21" i="3"/>
  <c r="BW36" i="3"/>
  <c r="BW26" i="3"/>
  <c r="BV45" i="3"/>
  <c r="CB45" i="3" s="1"/>
  <c r="BV25" i="3"/>
  <c r="CB25" i="3" s="1"/>
  <c r="BV37" i="3"/>
  <c r="CB37" i="3" s="1"/>
  <c r="BV54" i="3"/>
  <c r="CB54" i="3" s="1"/>
  <c r="BV46" i="3"/>
  <c r="CB46" i="3" s="1"/>
  <c r="BV11" i="3"/>
  <c r="CB11" i="3" s="1"/>
  <c r="BV40" i="3"/>
  <c r="CB40" i="3" s="1"/>
  <c r="BX15" i="3"/>
  <c r="CD15" i="3" s="1"/>
  <c r="BX55" i="3"/>
  <c r="CD55" i="3" s="1"/>
  <c r="BX10" i="3"/>
  <c r="CD10" i="3" s="1"/>
  <c r="BX21" i="3"/>
  <c r="CD21" i="3" s="1"/>
  <c r="BS36" i="3"/>
  <c r="BY36" i="3" s="1"/>
  <c r="BS26" i="3"/>
  <c r="BY26" i="3" s="1"/>
  <c r="BT2" i="3"/>
  <c r="BZ2" i="3" s="1"/>
  <c r="BU35" i="3"/>
  <c r="BT23" i="3"/>
  <c r="BZ23" i="3" s="1"/>
  <c r="BU47" i="3"/>
  <c r="BT24" i="3"/>
  <c r="BZ24" i="3" s="1"/>
  <c r="BU27" i="3"/>
  <c r="BU49" i="3"/>
  <c r="BU44" i="3"/>
  <c r="BT6" i="3"/>
  <c r="BZ6" i="3" s="1"/>
  <c r="BT51" i="3"/>
  <c r="BZ51" i="3" s="1"/>
  <c r="BU41" i="3"/>
  <c r="BT33" i="3"/>
  <c r="BZ33" i="3" s="1"/>
  <c r="BU50" i="3"/>
  <c r="BT9" i="3"/>
  <c r="BZ9" i="3" s="1"/>
  <c r="BV44" i="3"/>
  <c r="CB44" i="3" s="1"/>
  <c r="BX6" i="3"/>
  <c r="CD6" i="3" s="1"/>
  <c r="BV51" i="3"/>
  <c r="CB51" i="3" s="1"/>
  <c r="BX41" i="3"/>
  <c r="CD41" i="3" s="1"/>
  <c r="BV33" i="3"/>
  <c r="CB33" i="3" s="1"/>
  <c r="BX50" i="3"/>
  <c r="CD50" i="3" s="1"/>
  <c r="BV9" i="3"/>
  <c r="CB9" i="3" s="1"/>
  <c r="BX2" i="3"/>
  <c r="CD2" i="3" s="1"/>
  <c r="BX35" i="3"/>
  <c r="CD35" i="3" s="1"/>
  <c r="BX23" i="3"/>
  <c r="CD23" i="3" s="1"/>
  <c r="BX47" i="3"/>
  <c r="CD47" i="3" s="1"/>
  <c r="BX24" i="3"/>
  <c r="CD24" i="3" s="1"/>
  <c r="BX27" i="3"/>
  <c r="CD27" i="3" s="1"/>
  <c r="BX49" i="3"/>
  <c r="CD49" i="3" s="1"/>
  <c r="BX8" i="3"/>
  <c r="CD8" i="3" s="1"/>
  <c r="BX48" i="3"/>
  <c r="CD48" i="3" s="1"/>
  <c r="BX39" i="3"/>
  <c r="CD39" i="3" s="1"/>
  <c r="BX29" i="3"/>
  <c r="CD29" i="3" s="1"/>
  <c r="BX19" i="3"/>
  <c r="CD19" i="3" s="1"/>
  <c r="BX13" i="3"/>
  <c r="CD13" i="3" s="1"/>
  <c r="BX5" i="3"/>
  <c r="CD5" i="3" s="1"/>
  <c r="BS15" i="3"/>
  <c r="BY15" i="3" s="1"/>
  <c r="BS10" i="3"/>
  <c r="BY10" i="3" s="1"/>
  <c r="BT44" i="3"/>
  <c r="BZ44" i="3" s="1"/>
  <c r="BT50" i="3"/>
  <c r="BZ50" i="3" s="1"/>
  <c r="BU6" i="3"/>
  <c r="BU9" i="3"/>
  <c r="BV32" i="3"/>
  <c r="CB32" i="3" s="1"/>
  <c r="BV4" i="3"/>
  <c r="CB4" i="3" s="1"/>
  <c r="BW25" i="3"/>
  <c r="BW11" i="3"/>
  <c r="BX36" i="3"/>
  <c r="CD36" i="3" s="1"/>
  <c r="BS54" i="3"/>
  <c r="BY54" i="3" s="1"/>
  <c r="BS11" i="3"/>
  <c r="BY11" i="3" s="1"/>
  <c r="BT47" i="3"/>
  <c r="BZ47" i="3" s="1"/>
  <c r="BU2" i="3"/>
  <c r="BV6" i="3"/>
  <c r="CB6" i="3" s="1"/>
  <c r="BV50" i="3"/>
  <c r="CB50" i="3" s="1"/>
  <c r="BW42" i="3"/>
  <c r="BW7" i="3"/>
  <c r="BX25" i="3"/>
  <c r="CD25" i="3" s="1"/>
  <c r="BX11" i="3"/>
  <c r="CD11" i="3" s="1"/>
  <c r="BX45" i="3"/>
  <c r="CD45" i="3" s="1"/>
  <c r="BS42" i="3"/>
  <c r="BY42" i="3" s="1"/>
  <c r="BS32" i="3"/>
  <c r="BY32" i="3" s="1"/>
  <c r="BS52" i="3"/>
  <c r="BY52" i="3" s="1"/>
  <c r="BS7" i="3"/>
  <c r="BY7" i="3" s="1"/>
  <c r="BS4" i="3"/>
  <c r="BY4" i="3" s="1"/>
  <c r="BS30" i="3"/>
  <c r="BY30" i="3" s="1"/>
  <c r="BT8" i="3"/>
  <c r="BZ8" i="3" s="1"/>
  <c r="BT48" i="3"/>
  <c r="BZ48" i="3" s="1"/>
  <c r="BT39" i="3"/>
  <c r="BZ39" i="3" s="1"/>
  <c r="BT29" i="3"/>
  <c r="BZ29" i="3" s="1"/>
  <c r="BT19" i="3"/>
  <c r="BZ19" i="3" s="1"/>
  <c r="BT13" i="3"/>
  <c r="BZ13" i="3" s="1"/>
  <c r="BT5" i="3"/>
  <c r="BZ5" i="3" s="1"/>
  <c r="BU8" i="3"/>
  <c r="BU48" i="3"/>
  <c r="BU39" i="3"/>
  <c r="BU29" i="3"/>
  <c r="BU19" i="3"/>
  <c r="BU13" i="3"/>
  <c r="BU5" i="3"/>
  <c r="BV2" i="3"/>
  <c r="CB2" i="3" s="1"/>
  <c r="BV35" i="3"/>
  <c r="CB35" i="3" s="1"/>
  <c r="BV23" i="3"/>
  <c r="CB23" i="3" s="1"/>
  <c r="BV47" i="3"/>
  <c r="CB47" i="3" s="1"/>
  <c r="BV24" i="3"/>
  <c r="CB24" i="3" s="1"/>
  <c r="BV27" i="3"/>
  <c r="CB27" i="3" s="1"/>
  <c r="BV49" i="3"/>
  <c r="CB49" i="3" s="1"/>
  <c r="BW44" i="3"/>
  <c r="BW6" i="3"/>
  <c r="BW51" i="3"/>
  <c r="BW41" i="3"/>
  <c r="BW33" i="3"/>
  <c r="BW50" i="3"/>
  <c r="BW9" i="3"/>
  <c r="BX42" i="3"/>
  <c r="CD42" i="3" s="1"/>
  <c r="BX32" i="3"/>
  <c r="CD32" i="3" s="1"/>
  <c r="BX52" i="3"/>
  <c r="CD52" i="3" s="1"/>
  <c r="BX7" i="3"/>
  <c r="CD7" i="3" s="1"/>
  <c r="BX4" i="3"/>
  <c r="CD4" i="3" s="1"/>
  <c r="BX30" i="3"/>
  <c r="CD30" i="3" s="1"/>
  <c r="BS55" i="3"/>
  <c r="BY55" i="3" s="1"/>
  <c r="BU51" i="3"/>
  <c r="BX26" i="3"/>
  <c r="CD26" i="3" s="1"/>
  <c r="BW45" i="3"/>
  <c r="BT35" i="3"/>
  <c r="BZ35" i="3" s="1"/>
  <c r="BT27" i="3"/>
  <c r="BZ27" i="3" s="1"/>
  <c r="BU24" i="3"/>
  <c r="BV41" i="3"/>
  <c r="CB41" i="3" s="1"/>
  <c r="BX37" i="3"/>
  <c r="CD37" i="3" s="1"/>
  <c r="BS49" i="3"/>
  <c r="BY49" i="3" s="1"/>
  <c r="BS44" i="3"/>
  <c r="BY44" i="3" s="1"/>
  <c r="BS6" i="3"/>
  <c r="BY6" i="3" s="1"/>
  <c r="BS51" i="3"/>
  <c r="BY51" i="3" s="1"/>
  <c r="BS41" i="3"/>
  <c r="BY41" i="3" s="1"/>
  <c r="BS33" i="3"/>
  <c r="BY33" i="3" s="1"/>
  <c r="BS50" i="3"/>
  <c r="BY50" i="3" s="1"/>
  <c r="BS9" i="3"/>
  <c r="BY9" i="3" s="1"/>
  <c r="BT53" i="3"/>
  <c r="BZ53" i="3" s="1"/>
  <c r="BT38" i="3"/>
  <c r="BZ38" i="3" s="1"/>
  <c r="BT17" i="3"/>
  <c r="BZ17" i="3" s="1"/>
  <c r="BT20" i="3"/>
  <c r="BZ20" i="3" s="1"/>
  <c r="BT28" i="3"/>
  <c r="BZ28" i="3" s="1"/>
  <c r="BT22" i="3"/>
  <c r="BZ22" i="3" s="1"/>
  <c r="BT3" i="3"/>
  <c r="BZ3" i="3" s="1"/>
  <c r="BU53" i="3"/>
  <c r="BU38" i="3"/>
  <c r="BU17" i="3"/>
  <c r="BU20" i="3"/>
  <c r="BU28" i="3"/>
  <c r="BU22" i="3"/>
  <c r="BU3" i="3"/>
  <c r="BV8" i="3"/>
  <c r="CB8" i="3" s="1"/>
  <c r="BV48" i="3"/>
  <c r="CB48" i="3" s="1"/>
  <c r="BV39" i="3"/>
  <c r="CB39" i="3" s="1"/>
  <c r="BV29" i="3"/>
  <c r="CB29" i="3" s="1"/>
  <c r="BV19" i="3"/>
  <c r="CB19" i="3" s="1"/>
  <c r="BV13" i="3"/>
  <c r="CB13" i="3" s="1"/>
  <c r="BV5" i="3"/>
  <c r="CB5" i="3" s="1"/>
  <c r="BW2" i="3"/>
  <c r="BW35" i="3"/>
  <c r="BW23" i="3"/>
  <c r="BW47" i="3"/>
  <c r="BW24" i="3"/>
  <c r="BW27" i="3"/>
  <c r="BW49" i="3"/>
  <c r="BX44" i="3"/>
  <c r="CD44" i="3" s="1"/>
  <c r="BX51" i="3"/>
  <c r="CD51" i="3" s="1"/>
  <c r="BX33" i="3"/>
  <c r="CD33" i="3" s="1"/>
  <c r="BX9" i="3"/>
  <c r="CD9" i="3" s="1"/>
  <c r="BT41" i="3"/>
  <c r="BZ41" i="3" s="1"/>
  <c r="BU33" i="3"/>
  <c r="BV42" i="3"/>
  <c r="CB42" i="3" s="1"/>
  <c r="BW54" i="3"/>
  <c r="BS37" i="3"/>
  <c r="BY37" i="3" s="1"/>
  <c r="BS40" i="3"/>
  <c r="BY40" i="3" s="1"/>
  <c r="BU23" i="3"/>
  <c r="BW32" i="3"/>
  <c r="BW30" i="3"/>
  <c r="BX40" i="3"/>
  <c r="CD40" i="3" s="1"/>
  <c r="BS45" i="3"/>
  <c r="BY45" i="3" s="1"/>
  <c r="BS5" i="3"/>
  <c r="BY5" i="3" s="1"/>
  <c r="BS2" i="3"/>
  <c r="BY2" i="3" s="1"/>
  <c r="BS35" i="3"/>
  <c r="BY35" i="3" s="1"/>
  <c r="BS23" i="3"/>
  <c r="BY23" i="3" s="1"/>
  <c r="BS47" i="3"/>
  <c r="BY47" i="3" s="1"/>
  <c r="BS24" i="3"/>
  <c r="BY24" i="3" s="1"/>
  <c r="BS27" i="3"/>
  <c r="BY27" i="3" s="1"/>
  <c r="BT34" i="3"/>
  <c r="BZ34" i="3" s="1"/>
  <c r="BT43" i="3"/>
  <c r="BZ43" i="3" s="1"/>
  <c r="BT31" i="3"/>
  <c r="BZ31" i="3" s="1"/>
  <c r="BT12" i="3"/>
  <c r="BZ12" i="3" s="1"/>
  <c r="BT18" i="3"/>
  <c r="BZ18" i="3" s="1"/>
  <c r="BT14" i="3"/>
  <c r="BZ14" i="3" s="1"/>
  <c r="BU34" i="3"/>
  <c r="BU43" i="3"/>
  <c r="BU31" i="3"/>
  <c r="BU12" i="3"/>
  <c r="BU18" i="3"/>
  <c r="BU14" i="3"/>
  <c r="BU16" i="3"/>
  <c r="BV53" i="3"/>
  <c r="CB53" i="3" s="1"/>
  <c r="BV38" i="3"/>
  <c r="CB38" i="3" s="1"/>
  <c r="BV17" i="3"/>
  <c r="CB17" i="3" s="1"/>
  <c r="BV20" i="3"/>
  <c r="CB20" i="3" s="1"/>
  <c r="BV28" i="3"/>
  <c r="CB28" i="3" s="1"/>
  <c r="BV22" i="3"/>
  <c r="CB22" i="3" s="1"/>
  <c r="BV3" i="3"/>
  <c r="CB3" i="3" s="1"/>
  <c r="BW8" i="3"/>
  <c r="BW48" i="3"/>
  <c r="BW39" i="3"/>
  <c r="BW29" i="3"/>
  <c r="BW19" i="3"/>
  <c r="BW13" i="3"/>
  <c r="BW5" i="3"/>
  <c r="BS21" i="3"/>
  <c r="BY21" i="3" s="1"/>
  <c r="BV52" i="3"/>
  <c r="CB52" i="3" s="1"/>
  <c r="BV30" i="3"/>
  <c r="CB30" i="3" s="1"/>
  <c r="BW37" i="3"/>
  <c r="BW40" i="3"/>
  <c r="BS25" i="3"/>
  <c r="BY25" i="3" s="1"/>
  <c r="BS46" i="3"/>
  <c r="BY46" i="3" s="1"/>
  <c r="BW4" i="3"/>
  <c r="BX46" i="3"/>
  <c r="CD46" i="3" s="1"/>
  <c r="BT45" i="3"/>
  <c r="BZ45" i="3" s="1"/>
  <c r="BS3" i="3"/>
  <c r="BY3" i="3" s="1"/>
  <c r="BS8" i="3"/>
  <c r="BY8" i="3" s="1"/>
  <c r="BS48" i="3"/>
  <c r="BY48" i="3" s="1"/>
  <c r="BS39" i="3"/>
  <c r="BY39" i="3" s="1"/>
  <c r="BS29" i="3"/>
  <c r="BY29" i="3" s="1"/>
  <c r="BS19" i="3"/>
  <c r="BY19" i="3" s="1"/>
  <c r="BS13" i="3"/>
  <c r="BY13" i="3" s="1"/>
  <c r="BT15" i="3"/>
  <c r="BZ15" i="3" s="1"/>
  <c r="BT55" i="3"/>
  <c r="BZ55" i="3" s="1"/>
  <c r="BT10" i="3"/>
  <c r="BZ10" i="3" s="1"/>
  <c r="BT21" i="3"/>
  <c r="BZ21" i="3" s="1"/>
  <c r="BT36" i="3"/>
  <c r="BZ36" i="3" s="1"/>
  <c r="BT26" i="3"/>
  <c r="BZ26" i="3" s="1"/>
  <c r="BU15" i="3"/>
  <c r="BU55" i="3"/>
  <c r="BU10" i="3"/>
  <c r="BU21" i="3"/>
  <c r="BU36" i="3"/>
  <c r="BU26" i="3"/>
  <c r="BV34" i="3"/>
  <c r="CB34" i="3" s="1"/>
  <c r="BV43" i="3"/>
  <c r="CB43" i="3" s="1"/>
  <c r="BV31" i="3"/>
  <c r="CB31" i="3" s="1"/>
  <c r="BV12" i="3"/>
  <c r="CB12" i="3" s="1"/>
  <c r="BV18" i="3"/>
  <c r="CB18" i="3" s="1"/>
  <c r="BV14" i="3"/>
  <c r="CB14" i="3" s="1"/>
  <c r="BV16" i="3"/>
  <c r="CB16" i="3" s="1"/>
  <c r="BW53" i="3"/>
  <c r="BW38" i="3"/>
  <c r="BW17" i="3"/>
  <c r="BW20" i="3"/>
  <c r="BW28" i="3"/>
  <c r="BW22" i="3"/>
  <c r="BW3" i="3"/>
  <c r="BV7" i="3"/>
  <c r="CB7" i="3" s="1"/>
  <c r="BW46" i="3"/>
  <c r="BT49" i="3"/>
  <c r="BZ49" i="3" s="1"/>
  <c r="BW52" i="3"/>
  <c r="BX54" i="3"/>
  <c r="CD54" i="3" s="1"/>
  <c r="BT16" i="3"/>
  <c r="BZ16" i="3" s="1"/>
  <c r="BS16" i="3"/>
  <c r="BY16" i="3" s="1"/>
  <c r="BS53" i="3"/>
  <c r="BY53" i="3" s="1"/>
  <c r="BS38" i="3"/>
  <c r="BY38" i="3" s="1"/>
  <c r="BS17" i="3"/>
  <c r="BY17" i="3" s="1"/>
  <c r="BS20" i="3"/>
  <c r="BY20" i="3" s="1"/>
  <c r="BS28" i="3"/>
  <c r="BY28" i="3" s="1"/>
  <c r="BS22" i="3"/>
  <c r="BY22" i="3" s="1"/>
  <c r="BT25" i="3"/>
  <c r="BZ25" i="3" s="1"/>
  <c r="BT37" i="3"/>
  <c r="BZ37" i="3" s="1"/>
  <c r="BT54" i="3"/>
  <c r="BZ54" i="3" s="1"/>
  <c r="BT46" i="3"/>
  <c r="BZ46" i="3" s="1"/>
  <c r="BT11" i="3"/>
  <c r="BZ11" i="3" s="1"/>
  <c r="BT40" i="3"/>
  <c r="BZ40" i="3" s="1"/>
  <c r="BU25" i="3"/>
  <c r="BU37" i="3"/>
  <c r="BU54" i="3"/>
  <c r="BU46" i="3"/>
  <c r="BU11" i="3"/>
  <c r="BU40" i="3"/>
  <c r="BV15" i="3"/>
  <c r="CB15" i="3" s="1"/>
  <c r="BV55" i="3"/>
  <c r="CB55" i="3" s="1"/>
  <c r="BV10" i="3"/>
  <c r="CB10" i="3" s="1"/>
  <c r="BV21" i="3"/>
  <c r="CB21" i="3" s="1"/>
  <c r="BV36" i="3"/>
  <c r="CB36" i="3" s="1"/>
  <c r="BV26" i="3"/>
  <c r="CB26" i="3" s="1"/>
  <c r="BW34" i="3"/>
  <c r="BW43" i="3"/>
  <c r="BW31" i="3"/>
  <c r="BW12" i="3"/>
  <c r="BW18" i="3"/>
  <c r="BW14" i="3"/>
  <c r="BW16" i="3"/>
  <c r="BS34" i="3"/>
  <c r="BY34" i="3" s="1"/>
  <c r="BS43" i="3"/>
  <c r="BY43" i="3" s="1"/>
  <c r="BS31" i="3"/>
  <c r="BY31" i="3" s="1"/>
  <c r="BS12" i="3"/>
  <c r="BY12" i="3" s="1"/>
  <c r="BS18" i="3"/>
  <c r="BY18" i="3" s="1"/>
  <c r="BS14" i="3"/>
  <c r="BY14" i="3" s="1"/>
  <c r="BT42" i="3"/>
  <c r="BZ42" i="3" s="1"/>
  <c r="BT32" i="3"/>
  <c r="BZ32" i="3" s="1"/>
  <c r="BT52" i="3"/>
  <c r="BZ52" i="3" s="1"/>
  <c r="BT7" i="3"/>
  <c r="BZ7" i="3" s="1"/>
  <c r="BT4" i="3"/>
  <c r="BZ4" i="3" s="1"/>
  <c r="BT30" i="3"/>
  <c r="BZ30" i="3" s="1"/>
  <c r="L42" i="3"/>
  <c r="L32" i="3"/>
  <c r="L52" i="3"/>
  <c r="L7" i="3"/>
  <c r="L4" i="3"/>
  <c r="L30" i="3"/>
  <c r="S53" i="3"/>
  <c r="S38" i="3"/>
  <c r="S17" i="3"/>
  <c r="S20" i="3"/>
  <c r="S28" i="3"/>
  <c r="S22" i="3"/>
  <c r="S3" i="3"/>
  <c r="AB45" i="3"/>
  <c r="AC14" i="3"/>
  <c r="AC34" i="3"/>
  <c r="AC16" i="3"/>
  <c r="AC11" i="3"/>
  <c r="AC26" i="3"/>
  <c r="AC42" i="3"/>
  <c r="AC32" i="3"/>
  <c r="AC52" i="3"/>
  <c r="AC7" i="3"/>
  <c r="AC4" i="3"/>
  <c r="AC30" i="3"/>
  <c r="AC18" i="3"/>
  <c r="AC55" i="3"/>
  <c r="AC44" i="3"/>
  <c r="AC6" i="3"/>
  <c r="AC51" i="3"/>
  <c r="AC41" i="3"/>
  <c r="AC33" i="3"/>
  <c r="AC50" i="3"/>
  <c r="AC9" i="3"/>
  <c r="AC31" i="3"/>
  <c r="AC10" i="3"/>
  <c r="AC2" i="3"/>
  <c r="AC35" i="3"/>
  <c r="AC23" i="3"/>
  <c r="AC47" i="3"/>
  <c r="AC24" i="3"/>
  <c r="AC27" i="3"/>
  <c r="AC49" i="3"/>
  <c r="AC12" i="3"/>
  <c r="AC45" i="3"/>
  <c r="AC25" i="3"/>
  <c r="AC21" i="3"/>
  <c r="AC43" i="3"/>
  <c r="AC54" i="3"/>
  <c r="AC15" i="3"/>
  <c r="AC36" i="3"/>
  <c r="AC53" i="3"/>
  <c r="AC38" i="3"/>
  <c r="AC20" i="3"/>
  <c r="AC28" i="3"/>
  <c r="AC3" i="3"/>
  <c r="AC8" i="3"/>
  <c r="AC48" i="3"/>
  <c r="AC39" i="3"/>
  <c r="AC29" i="3"/>
  <c r="AC19" i="3"/>
  <c r="AC13" i="3"/>
  <c r="AC5" i="3"/>
  <c r="AC37" i="3"/>
  <c r="AC46" i="3"/>
  <c r="AC40" i="3"/>
  <c r="L25" i="3"/>
  <c r="L37" i="3"/>
  <c r="L54" i="3"/>
  <c r="L46" i="3"/>
  <c r="L11" i="3"/>
  <c r="L40" i="3"/>
  <c r="S45" i="3"/>
  <c r="S8" i="3"/>
  <c r="S48" i="3"/>
  <c r="S39" i="3"/>
  <c r="S29" i="3"/>
  <c r="S19" i="3"/>
  <c r="S13" i="3"/>
  <c r="S5" i="3"/>
  <c r="AC17" i="3"/>
  <c r="AC22" i="3"/>
  <c r="S15" i="3"/>
  <c r="S55" i="3"/>
  <c r="S10" i="3"/>
  <c r="S21" i="3"/>
  <c r="S36" i="3"/>
  <c r="S26" i="3"/>
  <c r="L38" i="3"/>
  <c r="L17" i="3"/>
  <c r="L22" i="3"/>
  <c r="L3" i="3"/>
  <c r="L53" i="3"/>
  <c r="L15" i="3"/>
  <c r="L55" i="3"/>
  <c r="L10" i="3"/>
  <c r="L21" i="3"/>
  <c r="L36" i="3"/>
  <c r="L26" i="3"/>
  <c r="L20" i="3"/>
  <c r="L28" i="3"/>
  <c r="S2" i="3"/>
  <c r="S35" i="3"/>
  <c r="S23" i="3"/>
  <c r="S47" i="3"/>
  <c r="S24" i="3"/>
  <c r="S27" i="3"/>
  <c r="S49" i="3"/>
  <c r="S25" i="3"/>
  <c r="S37" i="3"/>
  <c r="S54" i="3"/>
  <c r="S46" i="3"/>
  <c r="S11" i="3"/>
  <c r="S40" i="3"/>
  <c r="L6" i="3"/>
  <c r="L51" i="3"/>
  <c r="L41" i="3"/>
  <c r="L33" i="3"/>
  <c r="L50" i="3"/>
  <c r="L9" i="3"/>
  <c r="S34" i="3"/>
  <c r="S43" i="3"/>
  <c r="S31" i="3"/>
  <c r="S12" i="3"/>
  <c r="S18" i="3"/>
  <c r="S14" i="3"/>
  <c r="S16" i="3"/>
  <c r="L2" i="3"/>
  <c r="L47" i="3"/>
  <c r="L24" i="3"/>
  <c r="L27" i="3"/>
  <c r="L49" i="3"/>
  <c r="L34" i="3"/>
  <c r="L43" i="3"/>
  <c r="L31" i="3"/>
  <c r="L12" i="3"/>
  <c r="L18" i="3"/>
  <c r="L14" i="3"/>
  <c r="L16" i="3"/>
  <c r="L35" i="3"/>
  <c r="L8" i="3"/>
  <c r="L29" i="3"/>
  <c r="L19" i="3"/>
  <c r="L13" i="3"/>
  <c r="L5" i="3"/>
  <c r="L23" i="3"/>
  <c r="L39" i="3"/>
  <c r="S42" i="3"/>
  <c r="S32" i="3"/>
  <c r="S52" i="3"/>
  <c r="S7" i="3"/>
  <c r="S4" i="3"/>
  <c r="S30" i="3"/>
  <c r="L44" i="3"/>
  <c r="L45" i="3"/>
  <c r="L48" i="3"/>
  <c r="S44" i="3"/>
  <c r="S6" i="3"/>
  <c r="S51" i="3"/>
  <c r="S41" i="3"/>
  <c r="S33" i="3"/>
  <c r="S50" i="3"/>
  <c r="S9" i="3"/>
  <c r="EC4" i="3" l="1"/>
  <c r="EG4" i="3"/>
  <c r="EC37" i="3"/>
  <c r="EG37" i="3"/>
  <c r="EC36" i="3"/>
  <c r="EG36" i="3"/>
  <c r="EC28" i="3"/>
  <c r="EG28" i="3"/>
  <c r="EG19" i="3"/>
  <c r="EC19" i="3"/>
  <c r="EG9" i="3"/>
  <c r="EC9" i="3"/>
  <c r="EG27" i="3"/>
  <c r="EC27" i="3"/>
  <c r="EC7" i="3"/>
  <c r="EG7" i="3"/>
  <c r="EC26" i="3"/>
  <c r="EG26" i="3"/>
  <c r="EC34" i="3"/>
  <c r="EG34" i="3"/>
  <c r="EG13" i="3"/>
  <c r="EC13" i="3"/>
  <c r="EC25" i="3"/>
  <c r="EG25" i="3"/>
  <c r="EC21" i="3"/>
  <c r="EG21" i="3"/>
  <c r="EC16" i="3"/>
  <c r="EG16" i="3"/>
  <c r="EG20" i="3"/>
  <c r="EC20" i="3"/>
  <c r="EG29" i="3"/>
  <c r="EC29" i="3"/>
  <c r="EG50" i="3"/>
  <c r="EC50" i="3"/>
  <c r="EG24" i="3"/>
  <c r="EC24" i="3"/>
  <c r="EC52" i="3"/>
  <c r="EG52" i="3"/>
  <c r="EG47" i="3"/>
  <c r="EC47" i="3"/>
  <c r="EC10" i="3"/>
  <c r="EG10" i="3"/>
  <c r="EC14" i="3"/>
  <c r="EG14" i="3"/>
  <c r="EC17" i="3"/>
  <c r="EG17" i="3"/>
  <c r="EG39" i="3"/>
  <c r="EC39" i="3"/>
  <c r="EG33" i="3"/>
  <c r="EC33" i="3"/>
  <c r="EC32" i="3"/>
  <c r="EG32" i="3"/>
  <c r="EC54" i="3"/>
  <c r="EG54" i="3"/>
  <c r="EC22" i="3"/>
  <c r="EG22" i="3"/>
  <c r="EC55" i="3"/>
  <c r="EG55" i="3"/>
  <c r="EC18" i="3"/>
  <c r="EG18" i="3"/>
  <c r="EG38" i="3"/>
  <c r="EC38" i="3"/>
  <c r="EG48" i="3"/>
  <c r="EC48" i="3"/>
  <c r="EG23" i="3"/>
  <c r="EC23" i="3"/>
  <c r="EC45" i="3"/>
  <c r="EG45" i="3"/>
  <c r="EC42" i="3"/>
  <c r="EG42" i="3"/>
  <c r="EC40" i="3"/>
  <c r="EG40" i="3"/>
  <c r="EC15" i="3"/>
  <c r="EG15" i="3"/>
  <c r="EC12" i="3"/>
  <c r="EG12" i="3"/>
  <c r="EC53" i="3"/>
  <c r="EG53" i="3"/>
  <c r="EG8" i="3"/>
  <c r="EC8" i="3"/>
  <c r="EG41" i="3"/>
  <c r="EC41" i="3"/>
  <c r="EG51" i="3"/>
  <c r="EC51" i="3"/>
  <c r="EC11" i="3"/>
  <c r="EG11" i="3"/>
  <c r="EG49" i="3"/>
  <c r="EC49" i="3"/>
  <c r="EC31" i="3"/>
  <c r="EG31" i="3"/>
  <c r="EG35" i="3"/>
  <c r="EC35" i="3"/>
  <c r="EG6" i="3"/>
  <c r="EC6" i="3"/>
  <c r="EC46" i="3"/>
  <c r="EG46" i="3"/>
  <c r="EG2" i="3"/>
  <c r="EC2" i="3"/>
  <c r="EC43" i="3"/>
  <c r="EG43" i="3"/>
  <c r="EC3" i="3"/>
  <c r="EG3" i="3"/>
  <c r="EG5" i="3"/>
  <c r="EC5" i="3"/>
  <c r="EG44" i="3"/>
  <c r="EC44" i="3"/>
  <c r="EC30" i="3"/>
  <c r="EG30" i="3"/>
  <c r="CA54" i="3"/>
  <c r="CE54" i="3"/>
  <c r="CE14" i="3"/>
  <c r="CA14" i="3"/>
  <c r="CA33" i="3"/>
  <c r="CE33" i="3"/>
  <c r="CE17" i="3"/>
  <c r="CA17" i="3"/>
  <c r="CE5" i="3"/>
  <c r="CA5" i="3"/>
  <c r="CE49" i="3"/>
  <c r="CA49" i="3"/>
  <c r="CA7" i="3"/>
  <c r="CE7" i="3"/>
  <c r="CA37" i="3"/>
  <c r="CE37" i="3"/>
  <c r="CA26" i="3"/>
  <c r="CE26" i="3"/>
  <c r="CE18" i="3"/>
  <c r="CA18" i="3"/>
  <c r="CE23" i="3"/>
  <c r="CA23" i="3"/>
  <c r="CE38" i="3"/>
  <c r="CA38" i="3"/>
  <c r="CA51" i="3"/>
  <c r="CE51" i="3"/>
  <c r="CE13" i="3"/>
  <c r="CA13" i="3"/>
  <c r="CE27" i="3"/>
  <c r="CA27" i="3"/>
  <c r="CA52" i="3"/>
  <c r="CE52" i="3"/>
  <c r="CA46" i="3"/>
  <c r="CE46" i="3"/>
  <c r="CA25" i="3"/>
  <c r="CE25" i="3"/>
  <c r="CA36" i="3"/>
  <c r="CE36" i="3"/>
  <c r="CE12" i="3"/>
  <c r="CA12" i="3"/>
  <c r="CE53" i="3"/>
  <c r="CA53" i="3"/>
  <c r="CE19" i="3"/>
  <c r="CA19" i="3"/>
  <c r="CA50" i="3"/>
  <c r="CE50" i="3"/>
  <c r="CA32" i="3"/>
  <c r="CE32" i="3"/>
  <c r="CE21" i="3"/>
  <c r="CA21" i="3"/>
  <c r="CE31" i="3"/>
  <c r="CA31" i="3"/>
  <c r="CE29" i="3"/>
  <c r="CA29" i="3"/>
  <c r="CE47" i="3"/>
  <c r="CA47" i="3"/>
  <c r="CA42" i="3"/>
  <c r="CE42" i="3"/>
  <c r="CE10" i="3"/>
  <c r="CA10" i="3"/>
  <c r="CE43" i="3"/>
  <c r="CA43" i="3"/>
  <c r="CE3" i="3"/>
  <c r="CA3" i="3"/>
  <c r="CE24" i="3"/>
  <c r="CA24" i="3"/>
  <c r="CE39" i="3"/>
  <c r="CA39" i="3"/>
  <c r="CA41" i="3"/>
  <c r="CE41" i="3"/>
  <c r="CA40" i="3"/>
  <c r="CE40" i="3"/>
  <c r="CA55" i="3"/>
  <c r="CE55" i="3"/>
  <c r="CE34" i="3"/>
  <c r="CA34" i="3"/>
  <c r="CE22" i="3"/>
  <c r="CA22" i="3"/>
  <c r="CE48" i="3"/>
  <c r="CA48" i="3"/>
  <c r="CA2" i="3"/>
  <c r="CE2" i="3"/>
  <c r="CE35" i="3"/>
  <c r="CA35" i="3"/>
  <c r="CE45" i="3"/>
  <c r="CA45" i="3"/>
  <c r="CA11" i="3"/>
  <c r="CE11" i="3"/>
  <c r="CE15" i="3"/>
  <c r="CA15" i="3"/>
  <c r="CE28" i="3"/>
  <c r="CA28" i="3"/>
  <c r="CE8" i="3"/>
  <c r="CA8" i="3"/>
  <c r="CA9" i="3"/>
  <c r="CE9" i="3"/>
  <c r="CA30" i="3"/>
  <c r="CE30" i="3"/>
  <c r="CE16" i="3"/>
  <c r="CA16" i="3"/>
  <c r="CE20" i="3"/>
  <c r="CA20" i="3"/>
  <c r="CA6" i="3"/>
  <c r="CE6" i="3"/>
  <c r="CA44" i="3"/>
  <c r="CE44" i="3"/>
  <c r="CA4" i="3"/>
  <c r="CE4" i="3"/>
</calcChain>
</file>

<file path=xl/sharedStrings.xml><?xml version="1.0" encoding="utf-8"?>
<sst xmlns="http://schemas.openxmlformats.org/spreadsheetml/2006/main" count="2279" uniqueCount="601">
  <si>
    <t>Q1</t>
  </si>
  <si>
    <t>Q2</t>
  </si>
  <si>
    <t>Q3</t>
  </si>
  <si>
    <t>Q4</t>
  </si>
  <si>
    <t>Q5</t>
  </si>
  <si>
    <t>Q5_1</t>
  </si>
  <si>
    <t>Q5_2</t>
  </si>
  <si>
    <t>Q5_3</t>
  </si>
  <si>
    <t>Q5_4</t>
  </si>
  <si>
    <t>Q5_5</t>
  </si>
  <si>
    <t>Q5_6</t>
  </si>
  <si>
    <t>Q6</t>
  </si>
  <si>
    <t>Q6_1</t>
  </si>
  <si>
    <t>Q6_2</t>
  </si>
  <si>
    <t>Q6_3</t>
  </si>
  <si>
    <t>Q6_4</t>
  </si>
  <si>
    <t>Q6_5</t>
  </si>
  <si>
    <t>Q6_6</t>
  </si>
  <si>
    <t>Q7</t>
  </si>
  <si>
    <t>Q7_1</t>
  </si>
  <si>
    <t>Q7_2</t>
  </si>
  <si>
    <t>Q7_3</t>
  </si>
  <si>
    <t>Q7_4</t>
  </si>
  <si>
    <t>Q7_5</t>
  </si>
  <si>
    <t>Q7_6</t>
  </si>
  <si>
    <t>Q7_7</t>
  </si>
  <si>
    <t>Q7_8</t>
  </si>
  <si>
    <t>Q8</t>
  </si>
  <si>
    <t>Q9</t>
  </si>
  <si>
    <t>Q9_1</t>
  </si>
  <si>
    <t>Q9_2</t>
  </si>
  <si>
    <t>Q9_3</t>
  </si>
  <si>
    <t>Q9_4</t>
  </si>
  <si>
    <t>Q9_5</t>
  </si>
  <si>
    <t>Q9_6</t>
  </si>
  <si>
    <t>Q9_7</t>
  </si>
  <si>
    <t>Q9_8</t>
  </si>
  <si>
    <t>Q10</t>
  </si>
  <si>
    <t>Q10_1</t>
  </si>
  <si>
    <t>Q10_2</t>
  </si>
  <si>
    <t>Q10_3</t>
  </si>
  <si>
    <t>Q10_4</t>
  </si>
  <si>
    <t>Q10_5</t>
  </si>
  <si>
    <t>Q10_6</t>
  </si>
  <si>
    <t>Q10_7</t>
  </si>
  <si>
    <t>Q10_8</t>
  </si>
  <si>
    <t>Q10_9</t>
  </si>
  <si>
    <t>Q10_10</t>
  </si>
  <si>
    <t>Q10_11</t>
  </si>
  <si>
    <t>Q10_12</t>
  </si>
  <si>
    <t>Q11</t>
  </si>
  <si>
    <t>Q12</t>
  </si>
  <si>
    <t>Q13</t>
  </si>
  <si>
    <t>Q14</t>
  </si>
  <si>
    <t>Q15</t>
  </si>
  <si>
    <t>Q16</t>
  </si>
  <si>
    <t>Q17</t>
  </si>
  <si>
    <t>Q18</t>
  </si>
  <si>
    <t>Q19</t>
  </si>
  <si>
    <t>Q20</t>
  </si>
  <si>
    <t>Q21</t>
  </si>
  <si>
    <t>Q22</t>
  </si>
  <si>
    <t>Q23</t>
  </si>
  <si>
    <t>Q24</t>
  </si>
  <si>
    <t>Q25</t>
  </si>
  <si>
    <t>Q26</t>
  </si>
  <si>
    <t>Q27</t>
  </si>
  <si>
    <t>Q27_1</t>
  </si>
  <si>
    <t>Q27_2</t>
  </si>
  <si>
    <t>Q27_3</t>
  </si>
  <si>
    <t>Q27_4</t>
  </si>
  <si>
    <t>Q27_5</t>
  </si>
  <si>
    <t>Q27_6</t>
  </si>
  <si>
    <t>Q27_7</t>
  </si>
  <si>
    <t>Q27_8</t>
  </si>
  <si>
    <t>Q28</t>
  </si>
  <si>
    <t>Q28_1</t>
  </si>
  <si>
    <t>Q28_2</t>
  </si>
  <si>
    <t>Q28_3</t>
  </si>
  <si>
    <t>Q28_4</t>
  </si>
  <si>
    <t>Q28_5</t>
  </si>
  <si>
    <t>Q28_6</t>
  </si>
  <si>
    <t>Q28_7</t>
  </si>
  <si>
    <t>Q28_8</t>
  </si>
  <si>
    <t>Q28_9</t>
  </si>
  <si>
    <t>Q28_10</t>
  </si>
  <si>
    <t>Q28_11</t>
  </si>
  <si>
    <t>Q28_12</t>
  </si>
  <si>
    <t>Q29</t>
  </si>
  <si>
    <t>Q30</t>
  </si>
  <si>
    <t>Q31</t>
  </si>
  <si>
    <t>Q32</t>
  </si>
  <si>
    <t>Q33</t>
  </si>
  <si>
    <t>Q34</t>
  </si>
  <si>
    <t>Q35</t>
  </si>
  <si>
    <t>Q36</t>
  </si>
  <si>
    <t>Q37</t>
  </si>
  <si>
    <t>Q38</t>
  </si>
  <si>
    <t>Q39</t>
  </si>
  <si>
    <t>Q40</t>
  </si>
  <si>
    <t>Q41</t>
  </si>
  <si>
    <t>Q42</t>
  </si>
  <si>
    <t>Q43</t>
  </si>
  <si>
    <t>Q44</t>
  </si>
  <si>
    <t>Q45</t>
  </si>
  <si>
    <t>Male</t>
  </si>
  <si>
    <t>writing</t>
  </si>
  <si>
    <t>Drawing</t>
  </si>
  <si>
    <t>Writing</t>
  </si>
  <si>
    <t>Female</t>
  </si>
  <si>
    <t>female</t>
  </si>
  <si>
    <t>male</t>
  </si>
  <si>
    <t>drawing</t>
  </si>
  <si>
    <t xml:space="preserve">Drawing </t>
  </si>
  <si>
    <t xml:space="preserve">Writing </t>
  </si>
  <si>
    <t>No comments.</t>
  </si>
  <si>
    <t>To confirm you consent to the terms above, enter your prolific ID below:</t>
  </si>
  <si>
    <t>What is your gender?</t>
  </si>
  <si>
    <t>What is your age?</t>
  </si>
  <si>
    <t>What country are you from?</t>
  </si>
  <si>
    <t>Afghanistan</t>
  </si>
  <si>
    <t>Albania</t>
  </si>
  <si>
    <t>Algeria</t>
  </si>
  <si>
    <t>American Samoa</t>
  </si>
  <si>
    <t>Andorra</t>
  </si>
  <si>
    <t>Angola</t>
  </si>
  <si>
    <t>Anguilla</t>
  </si>
  <si>
    <t>Antigua &amp;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</si>
  <si>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</si>
  <si>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</si>
  <si>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</si>
  <si>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</si>
  <si>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</si>
  <si>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</si>
  <si>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</si>
  <si>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</si>
  <si>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</si>
  <si>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</si>
  <si>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</si>
  <si>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</si>
  <si>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</si>
  <si>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</si>
  <si>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</si>
  <si>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</si>
  <si>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</si>
  <si>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t>
  </si>
  <si>
    <t>Bosnia &amp; Herzegovina</t>
  </si>
  <si>
    <t>Botswana</t>
  </si>
  <si>
    <t>Brazil</t>
  </si>
  <si>
    <t>British Indian Ocean Ter</t>
  </si>
  <si>
    <t>Brunei</t>
  </si>
  <si>
    <t>Bulgaria</t>
  </si>
  <si>
    <t>Burkina Faso</t>
  </si>
  <si>
    <t>Burundi</t>
  </si>
  <si>
    <t>Cambodia</t>
  </si>
  <si>
    <t>Cameroon</t>
  </si>
  <si>
    <t>Canada</t>
  </si>
  <si>
    <t>Canary Islands</t>
  </si>
  <si>
    <t>Cape Verde</t>
  </si>
  <si>
    <t>Cayman Islands</t>
  </si>
  <si>
    <t>Central African Republic</t>
  </si>
  <si>
    <t>Chad</t>
  </si>
  <si>
    <t>Channel Islands</t>
  </si>
  <si>
    <t>Chile</t>
  </si>
  <si>
    <t>China</t>
  </si>
  <si>
    <t>Christmas Island</t>
  </si>
  <si>
    <t>Cocos Island</t>
  </si>
  <si>
    <t>Colombia</t>
  </si>
  <si>
    <t>Comoros</t>
  </si>
  <si>
    <t>Congo</t>
  </si>
  <si>
    <t>Cook Islands</t>
  </si>
  <si>
    <t>Costa Rica</t>
  </si>
  <si>
    <t>Cote D'Ivoire</t>
  </si>
  <si>
    <t>Croatia</t>
  </si>
  <si>
    <t>Cuba</t>
  </si>
  <si>
    <t>Curacao</t>
  </si>
  <si>
    <t>Cyprus</t>
  </si>
  <si>
    <t>Czech Republic</t>
  </si>
  <si>
    <t>Denmark</t>
  </si>
  <si>
    <t>Djibouti</t>
  </si>
  <si>
    <t>Dominica</t>
  </si>
  <si>
    <t>Dominican Republic</t>
  </si>
  <si>
    <t>East Timor</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</si>
  <si>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</si>
  <si>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</si>
  <si>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</si>
  <si>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</si>
  <si>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</si>
  <si>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</si>
  <si>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</si>
  <si>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</si>
  <si>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</si>
  <si>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</si>
  <si>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</si>
  <si>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</si>
  <si>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</si>
  <si>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</si>
  <si>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t>
  </si>
  <si>
    <t>Gabon</t>
  </si>
  <si>
    <t>Gambia</t>
  </si>
  <si>
    <t>Georgia</t>
  </si>
  <si>
    <t>Germany</t>
  </si>
  <si>
    <t>Ghana</t>
  </si>
  <si>
    <t>Gibraltar</t>
  </si>
  <si>
    <t>Greece</t>
  </si>
  <si>
    <t>Greenland</t>
  </si>
  <si>
    <t>Grenada</t>
  </si>
  <si>
    <t>Guadeloupe</t>
  </si>
  <si>
    <t>Guam</t>
  </si>
  <si>
    <t>Guatemala</t>
  </si>
  <si>
    <t>Guinea</t>
  </si>
  <si>
    <t>Guyana</t>
  </si>
  <si>
    <t>Haiti</t>
  </si>
  <si>
    <t>Hawaii</t>
  </si>
  <si>
    <t>Honduras</t>
  </si>
  <si>
    <t>Hong Kong</t>
  </si>
  <si>
    <t>Hungary</t>
  </si>
  <si>
    <t>Iceland</t>
  </si>
  <si>
    <t>India</t>
  </si>
  <si>
    <t>Indonesia</t>
  </si>
  <si>
    <t>Iran</t>
  </si>
  <si>
    <t>Iraq</t>
  </si>
  <si>
    <t>Ireland</t>
  </si>
  <si>
    <t>Isle of Man</t>
  </si>
  <si>
    <t>Israel</t>
  </si>
  <si>
    <t>Italy</t>
  </si>
  <si>
    <t>Jamaica</t>
  </si>
  <si>
    <t>Japan</t>
  </si>
  <si>
    <t>Jordan</t>
  </si>
  <si>
    <t>Kazakhstan</t>
  </si>
  <si>
    <t>Kenya</t>
  </si>
  <si>
    <t>Kiribati</t>
  </si>
  <si>
    <t>Korea North</t>
  </si>
  <si>
    <t>Korea South</t>
  </si>
  <si>
    <t>Kuwait</t>
  </si>
  <si>
    <t>Kyrgyzstan</t>
  </si>
  <si>
    <t>Laos</t>
  </si>
  <si>
    <t>Latvia</t>
  </si>
  <si>
    <t>Lebanon</t>
  </si>
  <si>
    <t>Lesotho</t>
  </si>
  <si>
    <t>Liberia</t>
  </si>
  <si>
    <t>Libya</t>
  </si>
  <si>
    <t>Liechtenstein</t>
  </si>
  <si>
    <t>Lithuania</t>
  </si>
  <si>
    <t>Luxembourg</t>
  </si>
  <si>
    <t>Macau</t>
  </si>
  <si>
    <t>Macedonia</t>
  </si>
  <si>
    <t>Madagascar</t>
  </si>
  <si>
    <t>Malaysia</t>
  </si>
  <si>
    <t>Malawi</t>
  </si>
  <si>
    <t>Maldives</t>
  </si>
  <si>
    <t>Mali</t>
  </si>
  <si>
    <t>Malta</t>
  </si>
  <si>
    <t>Marshall Islands</t>
  </si>
  <si>
    <t>Martinique</t>
  </si>
  <si>
    <t>Mauritania</t>
  </si>
  <si>
    <t>Mauritius</t>
  </si>
  <si>
    <t>Mayotte</t>
  </si>
  <si>
    <t>Mexico</t>
  </si>
  <si>
    <t>Midway Islands</t>
  </si>
  <si>
    <t>Moldova</t>
  </si>
  <si>
    <t>Monaco</t>
  </si>
  <si>
    <t>Mongolia</t>
  </si>
  <si>
    <t>Montserrat</t>
  </si>
  <si>
    <t>Morocco</t>
  </si>
  <si>
    <t>Mozambique</t>
  </si>
  <si>
    <t>Myanmar</t>
  </si>
  <si>
    <t>Nambia</t>
  </si>
  <si>
    <t>Nauru</t>
  </si>
  <si>
    <t>Nepal</t>
  </si>
  <si>
    <t>Netherland Antilles</t>
  </si>
  <si>
    <t>Netherlands (Holland, Europe)</t>
  </si>
  <si>
    <t>Nevis</t>
  </si>
  <si>
    <t>New Caledonia</t>
  </si>
  <si>
    <t>New Zealand</t>
  </si>
  <si>
    <t>Nicaragua</t>
  </si>
  <si>
    <t>Niger</t>
  </si>
  <si>
    <t>Nigeria</t>
  </si>
  <si>
    <t>Niue</t>
  </si>
  <si>
    <t>Norfolk Island</t>
  </si>
  <si>
    <t>Norway</t>
  </si>
  <si>
    <t>Oman</t>
  </si>
  <si>
    <t>Pakistan</t>
  </si>
  <si>
    <t>Palau Island</t>
  </si>
  <si>
    <t>Palestine</t>
  </si>
  <si>
    <t>Panama</t>
  </si>
  <si>
    <t>Papua New Guinea</t>
  </si>
  <si>
    <t>Paraguay</t>
  </si>
  <si>
    <t>Peru</t>
  </si>
  <si>
    <t>Philippines</t>
  </si>
  <si>
    <t>Pitcairn Island</t>
  </si>
  <si>
    <t>Poland</t>
  </si>
  <si>
    <t>Portugal</t>
  </si>
  <si>
    <t>Puerto Rico</t>
  </si>
  <si>
    <t>Qatar</t>
  </si>
  <si>
    <t>Republic of Montenegro</t>
  </si>
  <si>
    <t>Republic of Serbia</t>
  </si>
  <si>
    <t>Reunion</t>
  </si>
  <si>
    <t>Romania</t>
  </si>
  <si>
    <t>Russia</t>
  </si>
  <si>
    <t>Rwanda</t>
  </si>
  <si>
    <t>St Barthelemy</t>
  </si>
  <si>
    <t>St Eustatius</t>
  </si>
  <si>
    <t>St Helena</t>
  </si>
  <si>
    <t>St Kitts-Nevis</t>
  </si>
  <si>
    <t>St Lucia</t>
  </si>
  <si>
    <t>St Maarten</t>
  </si>
  <si>
    <t>St Pierre &amp; Miquelon</t>
  </si>
  <si>
    <t>St Vincent &amp; Grenadines</t>
  </si>
  <si>
    <t>Saipan</t>
  </si>
  <si>
    <t>Samoa</t>
  </si>
  <si>
    <t>Samoa American</t>
  </si>
  <si>
    <t>San Marino</t>
  </si>
  <si>
    <t>Sao Tome &amp; Principe</t>
  </si>
  <si>
    <t>Saudi Arabia</t>
  </si>
  <si>
    <t>Senegal</t>
  </si>
  <si>
    <t>Serbia</t>
  </si>
  <si>
    <t>Seychelles</t>
  </si>
  <si>
    <t>Sierra Leone</t>
  </si>
  <si>
    <t>Singapore</t>
  </si>
  <si>
    <t>Slovakia</t>
  </si>
  <si>
    <t>Slovenia</t>
  </si>
  <si>
    <t>Solomon Islands</t>
  </si>
  <si>
    <t>Somalia</t>
  </si>
  <si>
    <t>South Africa</t>
  </si>
  <si>
    <t>Spain</t>
  </si>
  <si>
    <t>Sri Lanka</t>
  </si>
  <si>
    <t>Sudan</t>
  </si>
  <si>
    <t>Suriname</t>
  </si>
  <si>
    <t>Swaziland</t>
  </si>
  <si>
    <t>Sweden</t>
  </si>
  <si>
    <t>Switzerland</t>
  </si>
  <si>
    <t>Syria</t>
  </si>
  <si>
    <t>Tahiti</t>
  </si>
  <si>
    <t>Taiwan</t>
  </si>
  <si>
    <t>Tajikistan</t>
  </si>
  <si>
    <t>Tanzania</t>
  </si>
  <si>
    <t>Thailand</t>
  </si>
  <si>
    <t>Togo</t>
  </si>
  <si>
    <t>Tokelau</t>
  </si>
  <si>
    <t>Tonga</t>
  </si>
  <si>
    <t>Trinidad &amp; Tobago</t>
  </si>
  <si>
    <t>Tunisia</t>
  </si>
  <si>
    <t>Turkey</t>
  </si>
  <si>
    <t>Turkmenistan</t>
  </si>
  <si>
    <t>Turks &amp; Caicos Is</t>
  </si>
  <si>
    <t>Tuvalu</t>
  </si>
  <si>
    <t>Uganda</t>
  </si>
  <si>
    <t>Ukraine</t>
  </si>
  <si>
    <t>United Arab Emirates</t>
  </si>
  <si>
    <t>United Kingdom</t>
  </si>
  <si>
    <t>United States of America</t>
  </si>
  <si>
    <t>Uruguay</t>
  </si>
  <si>
    <t>Uzbekistan</t>
  </si>
  <si>
    <t>Vanuatu</t>
  </si>
  <si>
    <t>Vatican City State</t>
  </si>
  <si>
    <t>Venezuela</t>
  </si>
  <si>
    <t>Vietnam</t>
  </si>
  <si>
    <t>Virgin Islands (Brit)</t>
  </si>
  <si>
    <t>Virgin Islands (USA)</t>
  </si>
  <si>
    <t>Wake Island</t>
  </si>
  <si>
    <t>Wallis &amp; Futana Is</t>
  </si>
  <si>
    <t>Yemen</t>
  </si>
  <si>
    <t>Zaire</t>
  </si>
  <si>
    <t>Zambia</t>
  </si>
  <si>
    <t>Zimbabwe</t>
  </si>
  <si>
    <t>Please indicate the extent to which you agree to the following statements, where each point lies on a scale from "Strongly Disagree" (Left) to "Strongly Agree" (Right):</t>
  </si>
  <si>
    <t>I don't often think about my thoughts.</t>
  </si>
  <si>
    <t>Strongly Disagree</t>
  </si>
  <si>
    <t>.</t>
  </si>
  <si>
    <t>Strongly Agree</t>
  </si>
  <si>
    <t>I rarely spend time in self-reflection.</t>
  </si>
  <si>
    <t>I frequently examine my feelings.</t>
  </si>
  <si>
    <t>I don't really think about why I behave in the way that I do.</t>
  </si>
  <si>
    <t>I frequently take time to reflect on my thoughts.</t>
  </si>
  <si>
    <t>I often think about the way I feel about things</t>
  </si>
  <si>
    <t>I am not really interested in analyzing my behaviour.</t>
  </si>
  <si>
    <t>It is important for me to evaluate the things that I do.</t>
  </si>
  <si>
    <t>I am very interested in examining what I think about.</t>
  </si>
  <si>
    <t>It is important to me to try to understand what my feelings mean.</t>
  </si>
  <si>
    <t>I have a definite need to understand the way that my mind works.</t>
  </si>
  <si>
    <t>It is important to me to be able to understand how my thoughts arise.</t>
  </si>
  <si>
    <t>I am usually aware of my thoughts.</t>
  </si>
  <si>
    <t>I'm often confused about the way that I really feel about things.</t>
  </si>
  <si>
    <t>I usually have a very clear idea about why I've behaved in a certain way.</t>
  </si>
  <si>
    <t>I'm often aware that I'm having a feeling, but I often don't quite know what it is.</t>
  </si>
  <si>
    <t>My behavior often puzzles me.</t>
  </si>
  <si>
    <t>Thinking about my thoughts makes me more confused.</t>
  </si>
  <si>
    <t>Often I find it difficult to make sense of the way I feel about things.</t>
  </si>
  <si>
    <t>I usually know why I feel the way I do.</t>
  </si>
  <si>
    <t>Enter the codeword shown by the interface here:</t>
  </si>
  <si>
    <t>Considering your recent experience of the interface, please indicate the extent to which you agree with the following statements: Each point lies on a scale from "Highly Disagree" (Left) to "Highly Agree" (Right).</t>
  </si>
  <si>
    <t>I explored my past experiences as a way of understanding new ideas.</t>
  </si>
  <si>
    <t>Highly Disagree</t>
  </si>
  <si>
    <t>Highly Agree</t>
  </si>
  <si>
    <t>I often re-examined things I’d already learnt.</t>
  </si>
  <si>
    <t>Whilst creating, I thought back on some of my past experiences.</t>
  </si>
  <si>
    <t>I made comparisons within the system to consider alternative ways of doing things.</t>
  </si>
  <si>
    <t>I often generated, tested and revised ideas.</t>
  </si>
  <si>
    <t>I pondered over the meaning of what I was doing in relation to my personal experiences.</t>
  </si>
  <si>
    <t>I learned many new things about myself during the experience.</t>
  </si>
  <si>
    <t>Whilst being creative, I liked to think about my actions to find alternative ways of doing them.</t>
  </si>
  <si>
    <t>Please rate your agreement with the following statements:</t>
  </si>
  <si>
    <t>I was satisfied with what I got out of the system or tool.</t>
  </si>
  <si>
    <t>It was easy for me to explore many different ideas, options, designs, or outcomes, using this system or tool.</t>
  </si>
  <si>
    <t>The system or tool allowed other people to work with me easily.</t>
  </si>
  <si>
    <t>I would be happy to use this system or tool on a regular basis.</t>
  </si>
  <si>
    <t>I was able to be very creative while doing the activity inside this system or tool.</t>
  </si>
  <si>
    <t>My attention was fully tuned to the activity, and I forgot about the system or tool that I was using.</t>
  </si>
  <si>
    <t>I enjoyed using the system or tool.</t>
  </si>
  <si>
    <t>The system or tool was helpful in allowing me to track different ideas, outcomes, or possibilities.</t>
  </si>
  <si>
    <t>What I was able to produce was worth the effort I had to exert to produce it.</t>
  </si>
  <si>
    <t>The system or tool allowed me to be very expressive.</t>
  </si>
  <si>
    <t>It was really easy to share ideas and designs with other people inside this system or tool.</t>
  </si>
  <si>
    <t>I became so absorbed in the activity that I forgot about the system or tool that I was using.</t>
  </si>
  <si>
    <t>When doing this task, it’s most important that I’m able to...</t>
  </si>
  <si>
    <t>Explore many different ideas, outcomes, or possibilities</t>
  </si>
  <si>
    <t>Work with other people</t>
  </si>
  <si>
    <t>Be creative and expressive</t>
  </si>
  <si>
    <t>Produce results that are worth the effort I put in</t>
  </si>
  <si>
    <t>Enjoy using the system or tool</t>
  </si>
  <si>
    <t>Become immersed in the activity</t>
  </si>
  <si>
    <t>When exploring with the two interfaces shown below, with which did you experience the most moments of reflection?</t>
  </si>
  <si>
    <t>A: Writing Interface</t>
  </si>
  <si>
    <t>B: Music/Painting Interface</t>
  </si>
  <si>
    <t>If you would like to offer any additional comments, please do so below...</t>
  </si>
  <si>
    <t xml:space="preserve">writing </t>
  </si>
  <si>
    <t>DRAWING</t>
  </si>
  <si>
    <t>FEMALE</t>
  </si>
  <si>
    <t xml:space="preserve">Female </t>
  </si>
  <si>
    <t>f</t>
  </si>
  <si>
    <t>Group</t>
  </si>
  <si>
    <t>Gender</t>
  </si>
  <si>
    <t>Age</t>
  </si>
  <si>
    <t>Country</t>
  </si>
  <si>
    <t>SRIS_Engagement_1</t>
  </si>
  <si>
    <t>SRIS_Engagement_2</t>
  </si>
  <si>
    <t>SRIS_Engagement_3</t>
  </si>
  <si>
    <t>SRIS_Engagement_4</t>
  </si>
  <si>
    <t>SRIS_Engagement_5</t>
  </si>
  <si>
    <t>SRIS_Engagement_6</t>
  </si>
  <si>
    <t>SRIS_Need_1</t>
  </si>
  <si>
    <t>SRIS_Need_2</t>
  </si>
  <si>
    <t>SRIS_Need_3</t>
  </si>
  <si>
    <t>SRIS_Need_4</t>
  </si>
  <si>
    <t>SRIS_Need_5</t>
  </si>
  <si>
    <t>SRIS_Need_6</t>
  </si>
  <si>
    <t>SRIS_Insight_1</t>
  </si>
  <si>
    <t>SRIS_Insight_2</t>
  </si>
  <si>
    <t>SRIS_Insight_3</t>
  </si>
  <si>
    <t>SRIS_Insight_4</t>
  </si>
  <si>
    <t>SRIS_Insight_5</t>
  </si>
  <si>
    <t>SRIS_Insight_6</t>
  </si>
  <si>
    <t>SRIS_Insight_7</t>
  </si>
  <si>
    <t>SRIS_Insight_8</t>
  </si>
  <si>
    <t>SRIS_Engagement_Score</t>
  </si>
  <si>
    <t>SRIS_Need_Score</t>
  </si>
  <si>
    <t>SRIS_Insight_Score</t>
  </si>
  <si>
    <t>SRIS_Score</t>
  </si>
  <si>
    <t>Writing_RICE_Pa1</t>
  </si>
  <si>
    <t>Writing_RICE_Pa2</t>
  </si>
  <si>
    <t>Writing_RICE_Pa</t>
  </si>
  <si>
    <t>Writing_RICE</t>
  </si>
  <si>
    <t>1. Be creative and expressive - Expressiveness</t>
  </si>
  <si>
    <t>2. Become immersed in the activity - Immersion</t>
  </si>
  <si>
    <t>3. Enjoy using the system or tool - Enjoyment</t>
  </si>
  <si>
    <t>4. Explore many different ideas, outcomes, or possibilities - Exploration</t>
  </si>
  <si>
    <t>5. Produce results that are worth the effort I put in  - Results_Worth_Effort</t>
  </si>
  <si>
    <t>6. Work with other people - Collaboration</t>
  </si>
  <si>
    <t>Exploration</t>
  </si>
  <si>
    <t>Collaboration</t>
  </si>
  <si>
    <t>Expressiveness</t>
  </si>
  <si>
    <t>Results_Worth_Effort</t>
  </si>
  <si>
    <t>Enjoyment</t>
  </si>
  <si>
    <t>Immersion</t>
  </si>
  <si>
    <t>Drawing_RICE_Pa1</t>
  </si>
  <si>
    <t>Drawing_RICE_Pa2</t>
  </si>
  <si>
    <t>Drawing_RICE_Pa</t>
  </si>
  <si>
    <t>Drawing_RICE</t>
  </si>
  <si>
    <t>Writing_CSI_Results_Worth_Effort_1</t>
  </si>
  <si>
    <t>Writing_CSI_Exploration_1</t>
  </si>
  <si>
    <t>Writing_CSI_Collaboration_1</t>
  </si>
  <si>
    <t>Writing_CSI_Enjoyment_1</t>
  </si>
  <si>
    <t>Writing_CSI_Expressiveness_1</t>
  </si>
  <si>
    <t>Writing_CSI_Immersion_1</t>
  </si>
  <si>
    <t>Writing_CSI_Enjoyment_2</t>
  </si>
  <si>
    <t>Writing_CSI_Exploration_2</t>
  </si>
  <si>
    <t>Writing_CSI_Results_Worth_Effort_2</t>
  </si>
  <si>
    <t>Writing_CSI_Expressiveness_2</t>
  </si>
  <si>
    <t>Writing_CSI_Collaboration_2</t>
  </si>
  <si>
    <t>Writing_CSI_Immersion_2</t>
  </si>
  <si>
    <t>Writing_CSI_COMP_1</t>
  </si>
  <si>
    <t>Writing_CSI_COMP_2</t>
  </si>
  <si>
    <t>Writing_CSI_COMP_3</t>
  </si>
  <si>
    <t>Writing_CSI_COMP_4</t>
  </si>
  <si>
    <t>Writing_CSI_COMP_5</t>
  </si>
  <si>
    <t>Writing_CSI_COMP_6</t>
  </si>
  <si>
    <t>Writing_CSI_COMP_7</t>
  </si>
  <si>
    <t>Writing_CSI_COMP_8</t>
  </si>
  <si>
    <t>Writing_CSI_COMP_9</t>
  </si>
  <si>
    <t>Writing_CSI_COMP_10</t>
  </si>
  <si>
    <t>Writing_CSI_COMP_11</t>
  </si>
  <si>
    <t>Writing_CSI_COMP_12</t>
  </si>
  <si>
    <t>Writing_CSI_COMP_13</t>
  </si>
  <si>
    <t>Writing_CSI_COMP_14</t>
  </si>
  <si>
    <t>Writing_CSI_COMP_15</t>
  </si>
  <si>
    <t>Writing_CSI_Exploration_Count</t>
  </si>
  <si>
    <t>Writing_CSI_Expressiveness_Count</t>
  </si>
  <si>
    <t>Writing_CSI_Collaboration_Count</t>
  </si>
  <si>
    <t>Writing_CSI_Results_Worth_Effort_Count</t>
  </si>
  <si>
    <t>Writing_CSI_Enjoyment_Count</t>
  </si>
  <si>
    <t>Writing_CSI_Immersion_Count</t>
  </si>
  <si>
    <t>Drawing_CSI_Results_Worth_Effort_1</t>
  </si>
  <si>
    <t>Drawing_CSI_Exploration_1</t>
  </si>
  <si>
    <t>Drawing_CSI_Collaboration_1</t>
  </si>
  <si>
    <t>Drawing_CSI_Enjoyment_1</t>
  </si>
  <si>
    <t>Drawing_CSI_Expressiveness_1</t>
  </si>
  <si>
    <t>Drawing_CSI_Immersion_1</t>
  </si>
  <si>
    <t>Drawing_CSI_Enjoyment_2</t>
  </si>
  <si>
    <t>Drawing_CSI_Exploration_2</t>
  </si>
  <si>
    <t>Drawing_CSI_Results_Worth_Effort_2</t>
  </si>
  <si>
    <t>Drawing_CSI_Expressiveness_2</t>
  </si>
  <si>
    <t>Drawing_CSI_Collaboration_2</t>
  </si>
  <si>
    <t>Drawing_CSI_Immersion_2</t>
  </si>
  <si>
    <t>Drawing_CSI_COMP_1</t>
  </si>
  <si>
    <t>Drawing_CSI_COMP_2</t>
  </si>
  <si>
    <t>Drawing_CSI_COMP_3</t>
  </si>
  <si>
    <t>Drawing_CSI_COMP_4</t>
  </si>
  <si>
    <t>Drawing_CSI_COMP_5</t>
  </si>
  <si>
    <t>Drawing_CSI_COMP_6</t>
  </si>
  <si>
    <t>Drawing_CSI_COMP_7</t>
  </si>
  <si>
    <t>Drawing_CSI_COMP_8</t>
  </si>
  <si>
    <t>Drawing_CSI_COMP_9</t>
  </si>
  <si>
    <t>Drawing_CSI_COMP_10</t>
  </si>
  <si>
    <t>Drawing_CSI_COMP_11</t>
  </si>
  <si>
    <t>Drawing_CSI_COMP_12</t>
  </si>
  <si>
    <t>Drawing_CSI_COMP_13</t>
  </si>
  <si>
    <t>Drawing_CSI_COMP_14</t>
  </si>
  <si>
    <t>Drawing_CSI_COMP_15</t>
  </si>
  <si>
    <t>Interface_Choice</t>
  </si>
  <si>
    <t>Drawing_CSI_Exploration_Count</t>
  </si>
  <si>
    <t>Drawing_CSI_Expressiveness_Count</t>
  </si>
  <si>
    <t>Drawing_CSI_Collaboration_Count</t>
  </si>
  <si>
    <t>Drawing_CSI_Results_Worth_Effort_Count</t>
  </si>
  <si>
    <t>Drawing_CSI_Enjoyment_Count</t>
  </si>
  <si>
    <t>Drawing_CSI_Immersion_Count</t>
  </si>
  <si>
    <t>Writing_CSI_Exploration_Weighted_Average</t>
  </si>
  <si>
    <t>Writing_CSI_Expressiveness_Weighted_Average</t>
  </si>
  <si>
    <t>Writing_CSI_Collaboration_Weighted_Average</t>
  </si>
  <si>
    <t>Writing_CSI_Results_Worth_Effort_Weighted_Average</t>
  </si>
  <si>
    <t>Writing_CSI_Enjoyment_Weighted_Average</t>
  </si>
  <si>
    <t>Writing_CSI_Immersion_Weighted_Average</t>
  </si>
  <si>
    <t>Writing_CSI_Total</t>
  </si>
  <si>
    <t>Drawing_CSI_Exploration_Weighted_Average</t>
  </si>
  <si>
    <t>Drawing_CSI_Expressiveness_Weighted_Average</t>
  </si>
  <si>
    <t>Drawing_CSI_Collaboration_Weighted_Average</t>
  </si>
  <si>
    <t>Drawing_CSI_Results_Worth_Effort_Weighted_Average</t>
  </si>
  <si>
    <t>Drawing_CSI_Enjoyment_Weighted_Average</t>
  </si>
  <si>
    <t>Drawing_CSI_Immersion_Weighted_Average</t>
  </si>
  <si>
    <t>Drawing_CSI_Total</t>
  </si>
  <si>
    <t>Scribbles</t>
  </si>
  <si>
    <t>Story</t>
  </si>
  <si>
    <t>scribbles</t>
  </si>
  <si>
    <t>story</t>
  </si>
  <si>
    <t>The Writing interface Really makes me want to write a book, I enjoyed it.</t>
  </si>
  <si>
    <t>No.</t>
  </si>
  <si>
    <t>n/a</t>
  </si>
  <si>
    <t xml:space="preserve">Male </t>
  </si>
  <si>
    <t xml:space="preserve">Story </t>
  </si>
  <si>
    <t>Not at this time.</t>
  </si>
  <si>
    <t>It was a great study. Only one thing i would mention. At the final compare task it would have helped if I could listen to the musik.</t>
  </si>
  <si>
    <t>No</t>
  </si>
  <si>
    <t>It was fun</t>
  </si>
  <si>
    <t>all good</t>
  </si>
  <si>
    <t>female38</t>
  </si>
  <si>
    <t>There is not enough time to evaluate either tool. I didn't work out what the writing tool did.</t>
  </si>
  <si>
    <t>Thank you for the opportunity to participate in this study I really enjoyed it!</t>
  </si>
  <si>
    <t>Immersion and creativity require time for me so it was difficult to judge the tools available here based on a brief or incomplete interaction , though I can understand why it needed to be short .It was certainly still interesting all the same , thanks .</t>
  </si>
  <si>
    <t>Having redone the study a week later, my feelings on which interface was more enjoyable has not changed. It was the writing especially when the arrow moves based on word selection. I found that very rewarding. I will add that the second time around the music interface was more enjoyable than the first, allowing me engage with the system more and any music creative would enjoy it fully.</t>
  </si>
  <si>
    <t>Story First</t>
  </si>
  <si>
    <t>Scribble First</t>
  </si>
  <si>
    <t>ID</t>
  </si>
  <si>
    <t>Writing_RICE_Cp2</t>
  </si>
  <si>
    <t>Writing_RICE_Ex1</t>
  </si>
  <si>
    <t>Writing_RICE_Ex2</t>
  </si>
  <si>
    <t>Writing_RICE_Se2</t>
  </si>
  <si>
    <t>Writing_RICE_Se1</t>
  </si>
  <si>
    <t>Writing_RICE_Cp1</t>
  </si>
  <si>
    <t>Writing_RICE_Cp</t>
  </si>
  <si>
    <t>Writing_RICE_Ex</t>
  </si>
  <si>
    <t>Writing_RICE_Se</t>
  </si>
  <si>
    <t>Drawing_RICE_Cp2</t>
  </si>
  <si>
    <t>Drawing_RICE_Ex1</t>
  </si>
  <si>
    <t>Drawing_RICE_Ex2</t>
  </si>
  <si>
    <t>Drawing_RICE_Se2</t>
  </si>
  <si>
    <t>Drawing_RICE_Se1</t>
  </si>
  <si>
    <t>Drawing_RICE_Cp1</t>
  </si>
  <si>
    <t>Drawing_RICE_Cp</t>
  </si>
  <si>
    <t>Drawing_RICE_Ex</t>
  </si>
  <si>
    <t>Drawing_RICE_Se</t>
  </si>
  <si>
    <t>ANONYMISED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</si>
</sst>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7" x14ac:knownFonts="1">
    <font>
      <sz val="11"/>
      <color theme="1"/>
      <name val="Calibri"/>
      <family val="2"/>
      <scheme val="minor"/>
    </font>
    <font>
      <sz val="11"/>
      <color rgb="FF000000"/>
      <name val="Calibri"/>
      <family val="2"/>
      <scheme val="minor"/>
    </font>
    <font>
      <sz val="8"/>
      <name val="Calibri"/>
      <family val="2"/>
      <scheme val="minor"/>
    </font>
    <font>
      <sz val="12"/>
      <color theme="1"/>
      <name val="Helvetica Neue"/>
      <family val="2"/>
    </font>
    <font>
      <b/>
      <sz val="11"/>
      <color theme="1"/>
      <name val="Calibri"/>
      <family val="2"/>
      <scheme val="minor"/>
    </font>
    <font>
      <b/>
      <sz val="11"/>
      <color rgb="FF000000"/>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2" fontId="0" fillId="0" borderId="0" xfId="0" applyNumberFormat="1"/>
    <xf numFmtId="0" fontId="0" fillId="0" borderId="0" xfId="0" applyNumberFormat="1"/>
    <xf numFmtId="2" fontId="1" fillId="0" borderId="0" xfId="0" applyNumberFormat="1" applyFont="1"/>
    <xf numFmtId="2" fontId="0" fillId="0" borderId="0" xfId="0" applyNumberFormat="1" applyAlignment="1">
      <alignment horizontal="left" indent="7"/>
    </xf>
    <xf numFmtId="0" fontId="3" fillId="0" borderId="0" xfId="0" applyFont="1"/>
    <xf numFmtId="0" fontId="4" fillId="0" borderId="0" xfId="0" applyFont="1"/>
    <xf numFmtId="0" fontId="5" fillId="0" borderId="0" xfId="0" applyFont="1"/>
    <xf numFmtId="164" fontId="0" fillId="0" borderId="0" xfId="0" applyNumberFormat="1" applyAlignment="1">
      <alignment horizontal="left"/>
    </xf>
    <xf numFmtId="0" fontId="0" fillId="0" borderId="0" xfId="0" applyFont="1"/>
    <xf numFmtId="0" fontId="6" fillId="0" borderId="0" xfId="0" applyNumberFormat="1"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B59"/>
  <sheetViews>
    <sheetView zoomScaleNormal="100" workbookViewId="0">
      <pane ySplit="1" topLeftCell="A26" activePane="bottomLeft" state="frozen"/>
      <selection pane="bottomLeft" activeCell="A2" sqref="A2:A55"/>
    </sheetView>
  </sheetViews>
  <sheetFormatPr baseColWidth="10" defaultRowHeight="15" x14ac:dyDescent="0.2"/>
  <sheetData>
    <row r="1" spans="1:106" x14ac:dyDescent="0.2">
      <c r="A1" t="s">
        <v>581</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s="7" t="s">
        <v>88</v>
      </c>
      <c r="CM1" t="s">
        <v>89</v>
      </c>
      <c r="CN1" t="s">
        <v>90</v>
      </c>
      <c r="CO1" t="s">
        <v>91</v>
      </c>
      <c r="CP1" t="s">
        <v>92</v>
      </c>
      <c r="CQ1" t="s">
        <v>93</v>
      </c>
      <c r="CR1" t="s">
        <v>94</v>
      </c>
      <c r="CS1" t="s">
        <v>95</v>
      </c>
      <c r="CT1" t="s">
        <v>96</v>
      </c>
      <c r="CU1" t="s">
        <v>97</v>
      </c>
      <c r="CV1" t="s">
        <v>98</v>
      </c>
      <c r="CW1" t="s">
        <v>99</v>
      </c>
      <c r="CX1" t="s">
        <v>100</v>
      </c>
      <c r="CY1" t="s">
        <v>101</v>
      </c>
      <c r="CZ1" t="s">
        <v>102</v>
      </c>
      <c r="DA1" t="s">
        <v>103</v>
      </c>
      <c r="DB1" t="s">
        <v>104</v>
      </c>
    </row>
    <row r="2" spans="1:106" x14ac:dyDescent="0.2">
      <c r="A2" t="s">
        <v>600</v>
      </c>
      <c r="B2" t="s">
        <v>579</v>
      </c>
      <c r="C2" t="s">
        <v>105</v>
      </c>
      <c r="D2" s="3">
        <v>29</v>
      </c>
      <c r="E2" s="3">
        <v>84</v>
      </c>
      <c r="G2" s="3">
        <v>1</v>
      </c>
      <c r="H2" s="3">
        <v>1</v>
      </c>
      <c r="I2" s="3">
        <v>3</v>
      </c>
      <c r="J2" s="3">
        <v>1</v>
      </c>
      <c r="K2" s="3">
        <v>4</v>
      </c>
      <c r="L2" s="3">
        <v>4</v>
      </c>
      <c r="N2" s="3">
        <v>1</v>
      </c>
      <c r="O2" s="3">
        <v>4</v>
      </c>
      <c r="P2" s="3">
        <v>4</v>
      </c>
      <c r="Q2" s="3">
        <v>3</v>
      </c>
      <c r="R2" s="3">
        <v>4</v>
      </c>
      <c r="S2" s="3">
        <v>3</v>
      </c>
      <c r="U2" s="3">
        <v>3</v>
      </c>
      <c r="V2" s="3">
        <v>2</v>
      </c>
      <c r="W2" s="3">
        <v>3</v>
      </c>
      <c r="X2" s="3">
        <v>2</v>
      </c>
      <c r="Y2" s="3">
        <v>1</v>
      </c>
      <c r="Z2" s="3">
        <v>1</v>
      </c>
      <c r="AA2" s="3">
        <v>2</v>
      </c>
      <c r="AB2" s="3">
        <v>3</v>
      </c>
      <c r="AC2" t="s">
        <v>561</v>
      </c>
      <c r="AE2" s="3">
        <v>7</v>
      </c>
      <c r="AF2" s="3">
        <v>4</v>
      </c>
      <c r="AG2" s="3">
        <v>8</v>
      </c>
      <c r="AH2" s="3">
        <v>5</v>
      </c>
      <c r="AI2" s="3">
        <v>6</v>
      </c>
      <c r="AJ2" s="3">
        <v>8</v>
      </c>
      <c r="AK2" s="3">
        <v>5</v>
      </c>
      <c r="AL2" s="3">
        <v>3</v>
      </c>
      <c r="AN2" s="3">
        <v>8</v>
      </c>
      <c r="AO2" s="3">
        <v>7</v>
      </c>
      <c r="AP2" s="3">
        <v>3</v>
      </c>
      <c r="AQ2" s="3">
        <v>5</v>
      </c>
      <c r="AR2" s="3">
        <v>6</v>
      </c>
      <c r="AS2" s="3">
        <v>7</v>
      </c>
      <c r="AT2" s="3">
        <v>6</v>
      </c>
      <c r="AU2" s="3">
        <v>5</v>
      </c>
      <c r="AV2" s="3">
        <v>7</v>
      </c>
      <c r="AW2" s="3">
        <v>7</v>
      </c>
      <c r="AX2" s="3">
        <v>2</v>
      </c>
      <c r="AY2" s="3">
        <v>7</v>
      </c>
      <c r="AZ2" s="3">
        <v>0</v>
      </c>
      <c r="BA2" s="3">
        <v>0</v>
      </c>
      <c r="BB2" s="3">
        <v>1</v>
      </c>
      <c r="BC2" s="3">
        <v>0</v>
      </c>
      <c r="BD2" s="3">
        <v>1</v>
      </c>
      <c r="BE2" s="3">
        <v>1</v>
      </c>
      <c r="BF2" s="3">
        <v>0</v>
      </c>
      <c r="BG2" s="3">
        <v>1</v>
      </c>
      <c r="BH2" s="3">
        <v>0</v>
      </c>
      <c r="BI2" s="3">
        <v>1</v>
      </c>
      <c r="BJ2" s="3">
        <v>1</v>
      </c>
      <c r="BK2" s="3">
        <v>0</v>
      </c>
      <c r="BL2" s="3">
        <v>1</v>
      </c>
      <c r="BM2" s="3">
        <v>1</v>
      </c>
      <c r="BN2" s="3">
        <v>0</v>
      </c>
      <c r="BO2" t="s">
        <v>560</v>
      </c>
      <c r="BQ2" s="3">
        <v>3</v>
      </c>
      <c r="BR2" s="3">
        <v>6</v>
      </c>
      <c r="BS2" s="3">
        <v>7</v>
      </c>
      <c r="BT2" s="3">
        <v>9</v>
      </c>
      <c r="BU2" s="3">
        <v>8</v>
      </c>
      <c r="BV2" s="3">
        <v>5</v>
      </c>
      <c r="BW2" s="3">
        <v>4</v>
      </c>
      <c r="BX2" s="3">
        <v>7</v>
      </c>
      <c r="BZ2" s="3">
        <v>9</v>
      </c>
      <c r="CA2" s="3">
        <v>9</v>
      </c>
      <c r="CB2" s="3">
        <v>5</v>
      </c>
      <c r="CC2" s="3">
        <v>9</v>
      </c>
      <c r="CD2" s="3">
        <v>8</v>
      </c>
      <c r="CE2" s="3">
        <v>5</v>
      </c>
      <c r="CF2" s="3">
        <v>9</v>
      </c>
      <c r="CG2" s="3">
        <v>9</v>
      </c>
      <c r="CH2" s="3">
        <v>9</v>
      </c>
      <c r="CI2" s="3">
        <v>9</v>
      </c>
      <c r="CJ2" s="3">
        <v>2</v>
      </c>
      <c r="CK2" s="3">
        <v>3</v>
      </c>
      <c r="CL2" s="3">
        <v>0</v>
      </c>
      <c r="CM2" s="3">
        <v>0</v>
      </c>
      <c r="CN2" s="3">
        <v>0</v>
      </c>
      <c r="CO2" s="3">
        <v>1</v>
      </c>
      <c r="CP2" s="3">
        <v>1</v>
      </c>
      <c r="CQ2" s="3">
        <v>1</v>
      </c>
      <c r="CR2" s="3">
        <v>0</v>
      </c>
      <c r="CS2" s="3">
        <v>1</v>
      </c>
      <c r="CT2" s="3">
        <v>0</v>
      </c>
      <c r="CU2" s="3">
        <v>0</v>
      </c>
      <c r="CV2" s="3">
        <v>1</v>
      </c>
      <c r="CW2" s="3">
        <v>0</v>
      </c>
      <c r="CX2" s="3">
        <v>1</v>
      </c>
      <c r="CY2" s="3">
        <v>1</v>
      </c>
      <c r="CZ2" s="3">
        <v>0</v>
      </c>
      <c r="DA2" s="3">
        <v>0</v>
      </c>
      <c r="DB2" t="s">
        <v>115</v>
      </c>
    </row>
    <row r="3" spans="1:106" x14ac:dyDescent="0.2">
      <c r="A3" t="s">
        <v>600</v>
      </c>
      <c r="B3" t="s">
        <v>580</v>
      </c>
      <c r="C3" t="s">
        <v>109</v>
      </c>
      <c r="D3" s="3">
        <v>29</v>
      </c>
      <c r="E3" s="3">
        <v>172</v>
      </c>
      <c r="G3" s="3">
        <v>1</v>
      </c>
      <c r="H3" s="3">
        <v>1</v>
      </c>
      <c r="I3" s="3">
        <v>4</v>
      </c>
      <c r="J3" s="3">
        <v>1</v>
      </c>
      <c r="K3" s="3">
        <v>4</v>
      </c>
      <c r="L3" s="3">
        <v>4</v>
      </c>
      <c r="N3" s="3">
        <v>1</v>
      </c>
      <c r="O3" s="3">
        <v>4</v>
      </c>
      <c r="P3" s="3">
        <v>4</v>
      </c>
      <c r="Q3" s="3">
        <v>4</v>
      </c>
      <c r="R3" s="3">
        <v>4</v>
      </c>
      <c r="S3" s="3">
        <v>4</v>
      </c>
      <c r="U3" s="3">
        <v>4</v>
      </c>
      <c r="V3" s="3">
        <v>1</v>
      </c>
      <c r="W3" s="3">
        <v>4</v>
      </c>
      <c r="X3" s="3">
        <v>4</v>
      </c>
      <c r="Y3" s="3">
        <v>1</v>
      </c>
      <c r="Z3" s="3">
        <v>1</v>
      </c>
      <c r="AA3" s="3">
        <v>1</v>
      </c>
      <c r="AB3" s="3">
        <v>4</v>
      </c>
      <c r="AC3" t="s">
        <v>561</v>
      </c>
      <c r="AE3" s="3">
        <v>9</v>
      </c>
      <c r="AF3" s="3">
        <v>8</v>
      </c>
      <c r="AG3" s="3">
        <v>8</v>
      </c>
      <c r="AH3" s="3">
        <v>8</v>
      </c>
      <c r="AI3" s="3">
        <v>8</v>
      </c>
      <c r="AJ3" s="3">
        <v>8</v>
      </c>
      <c r="AK3" s="3">
        <v>8</v>
      </c>
      <c r="AL3" s="3">
        <v>8</v>
      </c>
      <c r="AN3" s="3">
        <v>7</v>
      </c>
      <c r="AO3" s="3">
        <v>7</v>
      </c>
      <c r="AP3" s="3">
        <v>6</v>
      </c>
      <c r="AQ3" s="3">
        <v>7</v>
      </c>
      <c r="AR3" s="3">
        <v>4</v>
      </c>
      <c r="AS3" s="3">
        <v>6</v>
      </c>
      <c r="AT3" s="3">
        <v>5</v>
      </c>
      <c r="AU3" s="3">
        <v>6</v>
      </c>
      <c r="AV3" s="3">
        <v>6</v>
      </c>
      <c r="AW3" s="3">
        <v>7</v>
      </c>
      <c r="AX3" s="3">
        <v>7</v>
      </c>
      <c r="AY3" s="3">
        <v>4</v>
      </c>
      <c r="AZ3" s="3">
        <v>0</v>
      </c>
      <c r="BA3" s="3">
        <v>1</v>
      </c>
      <c r="BB3" s="3">
        <v>0</v>
      </c>
      <c r="BC3" s="3">
        <v>1</v>
      </c>
      <c r="BD3" s="3">
        <v>1</v>
      </c>
      <c r="BE3" s="3">
        <v>0</v>
      </c>
      <c r="BF3" s="3">
        <v>0</v>
      </c>
      <c r="BG3" s="3">
        <v>1</v>
      </c>
      <c r="BH3" s="3">
        <v>0</v>
      </c>
      <c r="BI3" s="3">
        <v>0</v>
      </c>
      <c r="BJ3" s="3">
        <v>1</v>
      </c>
      <c r="BK3" s="3">
        <v>0</v>
      </c>
      <c r="BL3" s="3">
        <v>0</v>
      </c>
      <c r="BM3" s="3">
        <v>1</v>
      </c>
      <c r="BN3" s="3">
        <v>0</v>
      </c>
      <c r="BO3" t="s">
        <v>560</v>
      </c>
      <c r="BQ3" s="3">
        <v>9</v>
      </c>
      <c r="BR3" s="3">
        <v>8</v>
      </c>
      <c r="BS3" s="3">
        <v>7</v>
      </c>
      <c r="BT3" s="3">
        <v>8</v>
      </c>
      <c r="BU3" s="3">
        <v>8</v>
      </c>
      <c r="BV3" s="3">
        <v>8</v>
      </c>
      <c r="BW3" s="3">
        <v>8</v>
      </c>
      <c r="BX3" s="3">
        <v>9</v>
      </c>
      <c r="BZ3" s="3">
        <v>4</v>
      </c>
      <c r="CA3" s="3">
        <v>4</v>
      </c>
      <c r="CB3" s="3">
        <v>4</v>
      </c>
      <c r="CC3" s="3">
        <v>3</v>
      </c>
      <c r="CD3" s="3">
        <v>3</v>
      </c>
      <c r="CE3" s="3">
        <v>5</v>
      </c>
      <c r="CF3" s="3">
        <v>2</v>
      </c>
      <c r="CG3" s="3">
        <v>2</v>
      </c>
      <c r="CH3" s="3">
        <v>1</v>
      </c>
      <c r="CI3" s="3">
        <v>1</v>
      </c>
      <c r="CJ3" s="3">
        <v>1</v>
      </c>
      <c r="CK3" s="3">
        <v>4</v>
      </c>
      <c r="CL3" s="3">
        <v>0</v>
      </c>
      <c r="CM3" s="3">
        <v>1</v>
      </c>
      <c r="CN3" s="3">
        <v>0</v>
      </c>
      <c r="CO3" s="3">
        <v>1</v>
      </c>
      <c r="CP3" s="3">
        <v>1</v>
      </c>
      <c r="CQ3" s="3">
        <v>0</v>
      </c>
      <c r="CR3" s="3">
        <v>0</v>
      </c>
      <c r="CS3" s="3">
        <v>1</v>
      </c>
      <c r="CT3" s="3">
        <v>0</v>
      </c>
      <c r="CU3" s="3">
        <v>0</v>
      </c>
      <c r="CV3" s="3">
        <v>0</v>
      </c>
      <c r="CW3" s="3">
        <v>0</v>
      </c>
      <c r="CX3" s="3">
        <v>0</v>
      </c>
      <c r="CY3" s="3">
        <v>0</v>
      </c>
      <c r="CZ3" s="3">
        <v>1</v>
      </c>
      <c r="DA3" s="3">
        <v>0</v>
      </c>
    </row>
    <row r="4" spans="1:106" x14ac:dyDescent="0.2">
      <c r="A4" t="s">
        <v>600</v>
      </c>
      <c r="B4" t="s">
        <v>580</v>
      </c>
      <c r="C4" t="s">
        <v>109</v>
      </c>
      <c r="D4" s="3">
        <v>35</v>
      </c>
      <c r="E4" s="3">
        <v>172</v>
      </c>
      <c r="G4" s="3">
        <v>2</v>
      </c>
      <c r="H4" s="3">
        <v>2</v>
      </c>
      <c r="I4" s="3">
        <v>4</v>
      </c>
      <c r="J4" s="3">
        <v>3</v>
      </c>
      <c r="K4" s="3">
        <v>3</v>
      </c>
      <c r="L4" s="3">
        <v>4</v>
      </c>
      <c r="N4" s="3">
        <v>3</v>
      </c>
      <c r="O4" s="3">
        <v>2</v>
      </c>
      <c r="P4" s="3">
        <v>3</v>
      </c>
      <c r="Q4" s="3">
        <v>4</v>
      </c>
      <c r="R4" s="3">
        <v>4</v>
      </c>
      <c r="S4" s="3">
        <v>4</v>
      </c>
      <c r="U4" s="3">
        <v>4</v>
      </c>
      <c r="V4" s="3">
        <v>3</v>
      </c>
      <c r="W4" s="3">
        <v>4</v>
      </c>
      <c r="X4" s="3">
        <v>1</v>
      </c>
      <c r="Y4" s="3">
        <v>2</v>
      </c>
      <c r="Z4" s="3">
        <v>2</v>
      </c>
      <c r="AA4" s="3">
        <v>2</v>
      </c>
      <c r="AB4" s="3">
        <v>4</v>
      </c>
      <c r="AC4" t="s">
        <v>561</v>
      </c>
      <c r="AE4" s="3">
        <v>8</v>
      </c>
      <c r="AF4" s="3">
        <v>6</v>
      </c>
      <c r="AG4" s="3">
        <v>8</v>
      </c>
      <c r="AH4" s="3">
        <v>2</v>
      </c>
      <c r="AI4" s="3">
        <v>6</v>
      </c>
      <c r="AJ4" s="3">
        <v>7</v>
      </c>
      <c r="AK4" s="3">
        <v>6</v>
      </c>
      <c r="AL4" s="3">
        <v>5</v>
      </c>
      <c r="AN4" s="3">
        <v>5</v>
      </c>
      <c r="AO4" s="3">
        <v>5</v>
      </c>
      <c r="AP4" s="3">
        <v>0</v>
      </c>
      <c r="AQ4" s="3">
        <v>0</v>
      </c>
      <c r="AR4" s="3">
        <v>2</v>
      </c>
      <c r="AS4" s="3">
        <v>5</v>
      </c>
      <c r="AT4" s="3">
        <v>1</v>
      </c>
      <c r="AU4" s="3">
        <v>5</v>
      </c>
      <c r="AV4" s="3">
        <v>2</v>
      </c>
      <c r="AW4" s="3">
        <v>4</v>
      </c>
      <c r="AX4" s="3">
        <v>0</v>
      </c>
      <c r="AY4" s="3">
        <v>5</v>
      </c>
      <c r="AZ4" s="3">
        <v>0</v>
      </c>
      <c r="BA4" s="3">
        <v>0</v>
      </c>
      <c r="BB4" s="3">
        <v>1</v>
      </c>
      <c r="BC4" s="3">
        <v>0</v>
      </c>
      <c r="BD4" s="3">
        <v>1</v>
      </c>
      <c r="BE4" s="3">
        <v>1</v>
      </c>
      <c r="BF4" s="3">
        <v>1</v>
      </c>
      <c r="BG4" s="3">
        <v>1</v>
      </c>
      <c r="BH4" s="3">
        <v>0</v>
      </c>
      <c r="BI4" s="3">
        <v>1</v>
      </c>
      <c r="BJ4" s="3">
        <v>1</v>
      </c>
      <c r="BK4" s="3">
        <v>0</v>
      </c>
      <c r="BL4" s="3">
        <v>0</v>
      </c>
      <c r="BM4" s="3">
        <v>1</v>
      </c>
      <c r="BN4" s="3">
        <v>0</v>
      </c>
      <c r="BO4" t="s">
        <v>560</v>
      </c>
      <c r="BQ4" s="3">
        <v>7</v>
      </c>
      <c r="BR4" s="3">
        <v>7</v>
      </c>
      <c r="BS4" s="3">
        <v>7</v>
      </c>
      <c r="BT4" s="3">
        <v>8</v>
      </c>
      <c r="BU4" s="3">
        <v>8</v>
      </c>
      <c r="BV4" s="3">
        <v>6</v>
      </c>
      <c r="BW4" s="3">
        <v>0</v>
      </c>
      <c r="BX4" s="3">
        <v>6</v>
      </c>
      <c r="BZ4" s="3">
        <v>6</v>
      </c>
      <c r="CA4" s="3">
        <v>6</v>
      </c>
      <c r="CB4" s="3">
        <v>0</v>
      </c>
      <c r="CC4" s="3">
        <v>3</v>
      </c>
      <c r="CD4" s="3">
        <v>5</v>
      </c>
      <c r="CE4" s="3">
        <v>6</v>
      </c>
      <c r="CF4" s="3">
        <v>5</v>
      </c>
      <c r="CG4" s="3">
        <v>6</v>
      </c>
      <c r="CH4" s="3">
        <v>4</v>
      </c>
      <c r="CI4" s="3">
        <v>6</v>
      </c>
      <c r="CJ4" s="3">
        <v>0</v>
      </c>
      <c r="CK4" s="3">
        <v>6</v>
      </c>
      <c r="CL4" s="3">
        <v>0</v>
      </c>
      <c r="CM4" s="3">
        <v>0</v>
      </c>
      <c r="CN4" s="3">
        <v>1</v>
      </c>
      <c r="CO4" s="3">
        <v>1</v>
      </c>
      <c r="CP4" s="3">
        <v>1</v>
      </c>
      <c r="CQ4" s="3">
        <v>1</v>
      </c>
      <c r="CR4" s="3">
        <v>0</v>
      </c>
      <c r="CS4" s="3">
        <v>1</v>
      </c>
      <c r="CT4" s="3">
        <v>0</v>
      </c>
      <c r="CU4" s="3">
        <v>0</v>
      </c>
      <c r="CV4" s="3">
        <v>1</v>
      </c>
      <c r="CW4" s="3">
        <v>1</v>
      </c>
      <c r="CX4" s="3">
        <v>0</v>
      </c>
      <c r="CY4" s="3">
        <v>1</v>
      </c>
      <c r="CZ4" s="3">
        <v>0</v>
      </c>
      <c r="DA4" s="3">
        <v>0</v>
      </c>
    </row>
    <row r="5" spans="1:106" x14ac:dyDescent="0.2">
      <c r="A5" t="s">
        <v>600</v>
      </c>
      <c r="B5" t="s">
        <v>580</v>
      </c>
      <c r="C5" t="s">
        <v>109</v>
      </c>
      <c r="D5" s="3">
        <v>42</v>
      </c>
      <c r="E5" s="3">
        <v>172</v>
      </c>
      <c r="G5" s="3">
        <v>1</v>
      </c>
      <c r="H5" s="3">
        <v>1</v>
      </c>
      <c r="I5" s="3">
        <v>4</v>
      </c>
      <c r="J5" s="3">
        <v>1</v>
      </c>
      <c r="K5" s="3">
        <v>4</v>
      </c>
      <c r="L5" s="3">
        <v>4</v>
      </c>
      <c r="N5" s="3">
        <v>1</v>
      </c>
      <c r="O5" s="3">
        <v>4</v>
      </c>
      <c r="P5" s="3">
        <v>4</v>
      </c>
      <c r="Q5" s="3">
        <v>4</v>
      </c>
      <c r="R5" s="3">
        <v>3</v>
      </c>
      <c r="S5" s="3">
        <v>4</v>
      </c>
      <c r="U5" s="3">
        <v>2</v>
      </c>
      <c r="V5" s="3">
        <v>3</v>
      </c>
      <c r="W5" s="3">
        <v>2</v>
      </c>
      <c r="X5" s="3">
        <v>3</v>
      </c>
      <c r="Y5" s="3">
        <v>4</v>
      </c>
      <c r="Z5" s="3">
        <v>3</v>
      </c>
      <c r="AA5" s="3">
        <v>3</v>
      </c>
      <c r="AB5" s="3">
        <v>1</v>
      </c>
      <c r="AC5" t="s">
        <v>561</v>
      </c>
      <c r="AE5" s="3">
        <v>8</v>
      </c>
      <c r="AF5" s="3">
        <v>1</v>
      </c>
      <c r="AG5" s="3">
        <v>1</v>
      </c>
      <c r="AH5" s="3">
        <v>1</v>
      </c>
      <c r="AI5" s="3">
        <v>1</v>
      </c>
      <c r="AJ5" s="3">
        <v>1</v>
      </c>
      <c r="AK5" s="3">
        <v>1</v>
      </c>
      <c r="AL5" s="3">
        <v>4</v>
      </c>
      <c r="AN5" s="3">
        <v>3</v>
      </c>
      <c r="AO5" s="3">
        <v>1</v>
      </c>
      <c r="AP5" s="3">
        <v>1</v>
      </c>
      <c r="AQ5" s="3">
        <v>7</v>
      </c>
      <c r="AR5" s="3">
        <v>2</v>
      </c>
      <c r="AS5" s="3">
        <v>6</v>
      </c>
      <c r="AT5" s="3">
        <v>6</v>
      </c>
      <c r="AU5" s="3">
        <v>1</v>
      </c>
      <c r="AV5" s="3">
        <v>1</v>
      </c>
      <c r="AW5" s="3">
        <v>1</v>
      </c>
      <c r="AX5" s="3">
        <v>3</v>
      </c>
      <c r="AY5" s="3">
        <v>5</v>
      </c>
      <c r="AZ5" s="3">
        <v>0</v>
      </c>
      <c r="BA5" s="3">
        <v>1</v>
      </c>
      <c r="BB5" s="3">
        <v>1</v>
      </c>
      <c r="BC5" s="3">
        <v>0</v>
      </c>
      <c r="BD5" s="3">
        <v>1</v>
      </c>
      <c r="BE5" s="3">
        <v>0</v>
      </c>
      <c r="BF5" s="3">
        <v>1</v>
      </c>
      <c r="BG5" s="3">
        <v>1</v>
      </c>
      <c r="BH5" s="3">
        <v>1</v>
      </c>
      <c r="BI5" s="3">
        <v>1</v>
      </c>
      <c r="BJ5" s="3">
        <v>0</v>
      </c>
      <c r="BK5" s="3">
        <v>0</v>
      </c>
      <c r="BL5" s="3">
        <v>0</v>
      </c>
      <c r="BM5" s="3">
        <v>1</v>
      </c>
      <c r="BN5" s="3">
        <v>1</v>
      </c>
      <c r="BO5" t="s">
        <v>560</v>
      </c>
      <c r="BQ5" s="3">
        <v>3</v>
      </c>
      <c r="BR5" s="3">
        <v>6</v>
      </c>
      <c r="BS5" s="3">
        <v>1</v>
      </c>
      <c r="BT5" s="3">
        <v>1</v>
      </c>
      <c r="BU5" s="3">
        <v>4</v>
      </c>
      <c r="BV5" s="3">
        <v>1</v>
      </c>
      <c r="BW5" s="3">
        <v>1</v>
      </c>
      <c r="BX5" s="3">
        <v>5</v>
      </c>
      <c r="BZ5" s="3">
        <v>4</v>
      </c>
      <c r="CA5" s="3">
        <v>1</v>
      </c>
      <c r="CB5" s="3">
        <v>1</v>
      </c>
      <c r="CC5" s="3">
        <v>7</v>
      </c>
      <c r="CD5" s="3">
        <v>1</v>
      </c>
      <c r="CE5" s="3">
        <v>4</v>
      </c>
      <c r="CF5" s="3">
        <v>7</v>
      </c>
      <c r="CG5" s="3">
        <v>0</v>
      </c>
      <c r="CH5" s="3">
        <v>0</v>
      </c>
      <c r="CI5" s="3">
        <v>1</v>
      </c>
      <c r="CJ5" s="3">
        <v>1</v>
      </c>
      <c r="CK5" s="3">
        <v>6</v>
      </c>
      <c r="CL5" s="3">
        <v>0</v>
      </c>
      <c r="CM5" s="3">
        <v>1</v>
      </c>
      <c r="CN5" s="3">
        <v>1</v>
      </c>
      <c r="CO5" s="3">
        <v>0</v>
      </c>
      <c r="CP5" s="3">
        <v>1</v>
      </c>
      <c r="CQ5" s="3">
        <v>0</v>
      </c>
      <c r="CR5" s="3">
        <v>1</v>
      </c>
      <c r="CS5" s="3">
        <v>1</v>
      </c>
      <c r="CT5" s="3">
        <v>1</v>
      </c>
      <c r="CU5" s="3">
        <v>1</v>
      </c>
      <c r="CV5" s="3">
        <v>0</v>
      </c>
      <c r="CW5" s="3">
        <v>0</v>
      </c>
      <c r="CX5" s="3">
        <v>0</v>
      </c>
      <c r="CY5" s="3">
        <v>1</v>
      </c>
      <c r="CZ5" s="3">
        <v>1</v>
      </c>
      <c r="DA5" s="3">
        <v>1</v>
      </c>
    </row>
    <row r="6" spans="1:106" x14ac:dyDescent="0.2">
      <c r="A6" t="s">
        <v>600</v>
      </c>
      <c r="B6" t="s">
        <v>579</v>
      </c>
      <c r="C6" t="s">
        <v>109</v>
      </c>
      <c r="D6" s="3">
        <v>22</v>
      </c>
      <c r="E6" s="3">
        <v>117</v>
      </c>
      <c r="G6" s="3">
        <v>0</v>
      </c>
      <c r="H6" s="3">
        <v>0</v>
      </c>
      <c r="I6" s="3">
        <v>5</v>
      </c>
      <c r="J6" s="3">
        <v>0</v>
      </c>
      <c r="K6" s="3">
        <v>5</v>
      </c>
      <c r="L6" s="3">
        <v>5</v>
      </c>
      <c r="N6" s="3">
        <v>0</v>
      </c>
      <c r="O6" s="3">
        <v>5</v>
      </c>
      <c r="P6" s="3">
        <v>5</v>
      </c>
      <c r="Q6" s="3">
        <v>5</v>
      </c>
      <c r="R6" s="3">
        <v>5</v>
      </c>
      <c r="S6" s="3">
        <v>5</v>
      </c>
      <c r="U6" s="3">
        <v>5</v>
      </c>
      <c r="V6" s="3">
        <v>3</v>
      </c>
      <c r="W6" s="3">
        <v>3</v>
      </c>
      <c r="X6" s="3">
        <v>1</v>
      </c>
      <c r="Y6" s="3">
        <v>0</v>
      </c>
      <c r="Z6" s="3">
        <v>0</v>
      </c>
      <c r="AA6" s="3">
        <v>0</v>
      </c>
      <c r="AB6" s="3">
        <v>5</v>
      </c>
      <c r="AC6" t="s">
        <v>561</v>
      </c>
      <c r="AE6" s="3">
        <v>9</v>
      </c>
      <c r="AF6" s="3">
        <v>9</v>
      </c>
      <c r="AG6" s="3">
        <v>9</v>
      </c>
      <c r="AH6" s="3">
        <v>9</v>
      </c>
      <c r="AI6" s="3">
        <v>10</v>
      </c>
      <c r="AJ6" s="3">
        <v>0</v>
      </c>
      <c r="AK6" s="3">
        <v>5</v>
      </c>
      <c r="AL6" s="3">
        <v>7</v>
      </c>
      <c r="AN6" s="3">
        <v>10</v>
      </c>
      <c r="AO6" s="3">
        <v>10</v>
      </c>
      <c r="AP6" s="3">
        <v>0</v>
      </c>
      <c r="AQ6" s="3">
        <v>8</v>
      </c>
      <c r="AR6" s="3">
        <v>10</v>
      </c>
      <c r="AS6" s="3">
        <v>10</v>
      </c>
      <c r="AT6" s="3">
        <v>10</v>
      </c>
      <c r="AU6" s="3">
        <v>10</v>
      </c>
      <c r="AV6" s="3">
        <v>10</v>
      </c>
      <c r="AW6" s="3">
        <v>10</v>
      </c>
      <c r="AX6" s="3">
        <v>0</v>
      </c>
      <c r="AY6" s="3">
        <v>10</v>
      </c>
      <c r="AZ6" s="3">
        <v>0</v>
      </c>
      <c r="BA6" s="3">
        <v>0</v>
      </c>
      <c r="BB6" s="3">
        <v>0</v>
      </c>
      <c r="BC6" s="3">
        <v>0</v>
      </c>
      <c r="BD6" s="3">
        <v>1</v>
      </c>
      <c r="BE6" s="3">
        <v>1</v>
      </c>
      <c r="BF6" s="3">
        <v>0</v>
      </c>
      <c r="BG6" s="3">
        <v>1</v>
      </c>
      <c r="BH6" s="3">
        <v>1</v>
      </c>
      <c r="BI6" s="3">
        <v>0</v>
      </c>
      <c r="BJ6" s="3">
        <v>1</v>
      </c>
      <c r="BK6" s="3">
        <v>1</v>
      </c>
      <c r="BL6" s="3">
        <v>1</v>
      </c>
      <c r="BM6" s="3">
        <v>1</v>
      </c>
      <c r="BN6" s="3">
        <v>1</v>
      </c>
      <c r="BO6" t="s">
        <v>560</v>
      </c>
      <c r="BQ6" s="3">
        <v>10</v>
      </c>
      <c r="BR6" s="3">
        <v>10</v>
      </c>
      <c r="BS6" s="3">
        <v>10</v>
      </c>
      <c r="BT6" s="3">
        <v>10</v>
      </c>
      <c r="BU6" s="3">
        <v>10</v>
      </c>
      <c r="BV6" s="3">
        <v>0</v>
      </c>
      <c r="BW6" s="3">
        <v>10</v>
      </c>
      <c r="BX6" s="3">
        <v>10</v>
      </c>
      <c r="BZ6" s="3">
        <v>10</v>
      </c>
      <c r="CA6" s="3">
        <v>10</v>
      </c>
      <c r="CB6" s="3">
        <v>0</v>
      </c>
      <c r="CC6" s="3">
        <v>10</v>
      </c>
      <c r="CD6" s="3">
        <v>10</v>
      </c>
      <c r="CE6" s="3">
        <v>10</v>
      </c>
      <c r="CF6" s="3">
        <v>10</v>
      </c>
      <c r="CG6" s="3">
        <v>10</v>
      </c>
      <c r="CH6" s="3">
        <v>10</v>
      </c>
      <c r="CI6" s="3">
        <v>10</v>
      </c>
      <c r="CJ6" s="3">
        <v>0</v>
      </c>
      <c r="CK6" s="3">
        <v>10</v>
      </c>
      <c r="CL6" s="3">
        <v>0</v>
      </c>
      <c r="CM6" s="3">
        <v>0</v>
      </c>
      <c r="CN6" s="3">
        <v>0</v>
      </c>
      <c r="CO6" s="3">
        <v>0</v>
      </c>
      <c r="CP6" s="3">
        <v>1</v>
      </c>
      <c r="CQ6" s="3">
        <v>1</v>
      </c>
      <c r="CR6" s="3">
        <v>0</v>
      </c>
      <c r="CS6" s="3">
        <v>1</v>
      </c>
      <c r="CT6" s="3">
        <v>1</v>
      </c>
      <c r="CU6" s="3">
        <v>0</v>
      </c>
      <c r="CV6" s="3">
        <v>1</v>
      </c>
      <c r="CW6" s="3">
        <v>1</v>
      </c>
      <c r="CX6" s="3">
        <v>0</v>
      </c>
      <c r="CY6" s="3">
        <v>1</v>
      </c>
      <c r="CZ6" s="3">
        <v>1</v>
      </c>
      <c r="DA6" s="3">
        <v>1</v>
      </c>
    </row>
    <row r="7" spans="1:106" x14ac:dyDescent="0.2">
      <c r="A7" t="s">
        <v>600</v>
      </c>
      <c r="B7" t="s">
        <v>580</v>
      </c>
      <c r="C7" t="s">
        <v>105</v>
      </c>
      <c r="D7" s="3">
        <v>23</v>
      </c>
      <c r="E7" s="3">
        <v>172</v>
      </c>
      <c r="G7" s="3">
        <v>1</v>
      </c>
      <c r="H7" s="3">
        <v>1</v>
      </c>
      <c r="I7" s="3">
        <v>3</v>
      </c>
      <c r="J7" s="3">
        <v>3</v>
      </c>
      <c r="K7" s="3">
        <v>4</v>
      </c>
      <c r="L7" s="3">
        <v>3</v>
      </c>
      <c r="N7" s="3">
        <v>2</v>
      </c>
      <c r="O7" s="3">
        <v>3</v>
      </c>
      <c r="P7" s="3">
        <v>3</v>
      </c>
      <c r="Q7" s="3">
        <v>3</v>
      </c>
      <c r="R7" s="3">
        <v>2</v>
      </c>
      <c r="S7" s="3">
        <v>3</v>
      </c>
      <c r="U7" s="3">
        <v>2</v>
      </c>
      <c r="V7" s="3">
        <v>4</v>
      </c>
      <c r="W7" s="3">
        <v>1</v>
      </c>
      <c r="X7" s="3">
        <v>3</v>
      </c>
      <c r="Y7" s="3">
        <v>3</v>
      </c>
      <c r="Z7" s="3">
        <v>3</v>
      </c>
      <c r="AA7" s="3">
        <v>4</v>
      </c>
      <c r="AB7" s="3">
        <v>1</v>
      </c>
      <c r="AC7" t="s">
        <v>561</v>
      </c>
      <c r="AE7" s="3">
        <v>8</v>
      </c>
      <c r="AF7" s="3">
        <v>8</v>
      </c>
      <c r="AG7" s="3">
        <v>8</v>
      </c>
      <c r="AH7" s="3">
        <v>6</v>
      </c>
      <c r="AI7" s="3">
        <v>5</v>
      </c>
      <c r="AJ7" s="3">
        <v>3</v>
      </c>
      <c r="AK7" s="3">
        <v>1</v>
      </c>
      <c r="AL7" s="3">
        <v>2</v>
      </c>
      <c r="AN7" s="3">
        <v>4</v>
      </c>
      <c r="AO7" s="3">
        <v>3</v>
      </c>
      <c r="AP7" s="3">
        <v>5</v>
      </c>
      <c r="AQ7" s="3">
        <v>5</v>
      </c>
      <c r="AR7" s="3">
        <v>4</v>
      </c>
      <c r="AS7" s="3">
        <v>4</v>
      </c>
      <c r="AT7" s="3">
        <v>5</v>
      </c>
      <c r="AU7" s="3">
        <v>5</v>
      </c>
      <c r="AV7" s="3">
        <v>4</v>
      </c>
      <c r="AW7" s="3">
        <v>5</v>
      </c>
      <c r="AX7" s="3">
        <v>6</v>
      </c>
      <c r="AY7" s="3">
        <v>5</v>
      </c>
      <c r="AZ7" s="3">
        <v>0</v>
      </c>
      <c r="BA7" s="3">
        <v>1</v>
      </c>
      <c r="BB7" s="3">
        <v>1</v>
      </c>
      <c r="BC7" s="3">
        <v>1</v>
      </c>
      <c r="BD7" s="3">
        <v>1</v>
      </c>
      <c r="BE7" s="3">
        <v>0</v>
      </c>
      <c r="BF7" s="3">
        <v>1</v>
      </c>
      <c r="BG7" s="3">
        <v>1</v>
      </c>
      <c r="BH7" s="3">
        <v>1</v>
      </c>
      <c r="BI7" s="3">
        <v>0</v>
      </c>
      <c r="BJ7" s="3">
        <v>0</v>
      </c>
      <c r="BK7" s="3">
        <v>0</v>
      </c>
      <c r="BL7" s="3">
        <v>0</v>
      </c>
      <c r="BM7" s="3">
        <v>0</v>
      </c>
      <c r="BN7" s="3">
        <v>0</v>
      </c>
      <c r="BO7" t="s">
        <v>560</v>
      </c>
      <c r="BQ7" s="3">
        <v>3</v>
      </c>
      <c r="BR7" s="3">
        <v>5</v>
      </c>
      <c r="BS7" s="3">
        <v>6</v>
      </c>
      <c r="BT7" s="3">
        <v>6</v>
      </c>
      <c r="BU7" s="3">
        <v>8</v>
      </c>
      <c r="BV7" s="3">
        <v>2</v>
      </c>
      <c r="BW7" s="3">
        <v>1</v>
      </c>
      <c r="BX7" s="3">
        <v>4</v>
      </c>
      <c r="BZ7" s="3">
        <v>2</v>
      </c>
      <c r="CA7" s="3">
        <v>3</v>
      </c>
      <c r="CB7" s="3">
        <v>5</v>
      </c>
      <c r="CC7" s="3">
        <v>4</v>
      </c>
      <c r="CD7" s="3">
        <v>4</v>
      </c>
      <c r="CE7" s="3">
        <v>4</v>
      </c>
      <c r="CF7" s="3">
        <v>3</v>
      </c>
      <c r="CG7" s="3">
        <v>3</v>
      </c>
      <c r="CH7" s="3">
        <v>4</v>
      </c>
      <c r="CI7" s="3">
        <v>4</v>
      </c>
      <c r="CJ7" s="3">
        <v>5</v>
      </c>
      <c r="CK7" s="3">
        <v>4</v>
      </c>
      <c r="CL7" s="3">
        <v>0</v>
      </c>
      <c r="CM7" s="3">
        <v>1</v>
      </c>
      <c r="CN7" s="3">
        <v>1</v>
      </c>
      <c r="CO7" s="3">
        <v>1</v>
      </c>
      <c r="CP7" s="3">
        <v>1</v>
      </c>
      <c r="CQ7" s="3">
        <v>0</v>
      </c>
      <c r="CR7" s="3">
        <v>1</v>
      </c>
      <c r="CS7" s="3">
        <v>1</v>
      </c>
      <c r="CT7" s="3">
        <v>1</v>
      </c>
      <c r="CU7" s="3">
        <v>0</v>
      </c>
      <c r="CV7" s="3">
        <v>0</v>
      </c>
      <c r="CW7" s="3">
        <v>0</v>
      </c>
      <c r="CX7" s="3">
        <v>0</v>
      </c>
      <c r="CY7" s="3">
        <v>1</v>
      </c>
      <c r="CZ7" s="3">
        <v>0</v>
      </c>
      <c r="DA7" s="3">
        <v>1</v>
      </c>
    </row>
    <row r="8" spans="1:106" x14ac:dyDescent="0.2">
      <c r="A8" t="s">
        <v>600</v>
      </c>
      <c r="B8" t="s">
        <v>579</v>
      </c>
      <c r="C8" t="s">
        <v>109</v>
      </c>
      <c r="D8" s="3">
        <v>27</v>
      </c>
      <c r="E8" s="3">
        <v>68</v>
      </c>
      <c r="G8" s="3">
        <v>0</v>
      </c>
      <c r="H8" s="3">
        <v>0</v>
      </c>
      <c r="I8" s="3">
        <v>4</v>
      </c>
      <c r="J8" s="3">
        <v>0</v>
      </c>
      <c r="K8" s="3">
        <v>4</v>
      </c>
      <c r="L8" s="3">
        <v>4</v>
      </c>
      <c r="N8" s="3">
        <v>0</v>
      </c>
      <c r="O8" s="3">
        <v>5</v>
      </c>
      <c r="P8" s="3">
        <v>5</v>
      </c>
      <c r="Q8" s="3">
        <v>5</v>
      </c>
      <c r="R8" s="3">
        <v>5</v>
      </c>
      <c r="S8" s="3">
        <v>5</v>
      </c>
      <c r="U8" s="3">
        <v>3</v>
      </c>
      <c r="V8" s="3">
        <v>3</v>
      </c>
      <c r="W8" s="3">
        <v>1</v>
      </c>
      <c r="X8" s="3">
        <v>5</v>
      </c>
      <c r="Y8" s="3">
        <v>3</v>
      </c>
      <c r="Z8" s="3">
        <v>3</v>
      </c>
      <c r="AA8" s="3">
        <v>3</v>
      </c>
      <c r="AB8" s="3">
        <v>2</v>
      </c>
      <c r="AC8" t="s">
        <v>561</v>
      </c>
      <c r="AE8" s="3">
        <v>9</v>
      </c>
      <c r="AF8" s="3">
        <v>9</v>
      </c>
      <c r="AG8" s="3">
        <v>9</v>
      </c>
      <c r="AH8" s="3">
        <v>8</v>
      </c>
      <c r="AI8" s="3">
        <v>10</v>
      </c>
      <c r="AJ8" s="3">
        <v>1</v>
      </c>
      <c r="AK8" s="3">
        <v>1</v>
      </c>
      <c r="AL8" s="3">
        <v>5</v>
      </c>
      <c r="AN8" s="3">
        <v>10</v>
      </c>
      <c r="AO8" s="3">
        <v>9</v>
      </c>
      <c r="AP8" s="3">
        <v>0</v>
      </c>
      <c r="AQ8" s="3">
        <v>10</v>
      </c>
      <c r="AR8" s="3">
        <v>10</v>
      </c>
      <c r="AS8" s="3">
        <v>8</v>
      </c>
      <c r="AT8" s="3">
        <v>10</v>
      </c>
      <c r="AU8" s="3">
        <v>7</v>
      </c>
      <c r="AV8" s="3">
        <v>10</v>
      </c>
      <c r="AW8" s="3">
        <v>8</v>
      </c>
      <c r="AX8" s="3">
        <v>0</v>
      </c>
      <c r="AY8" s="3">
        <v>3</v>
      </c>
      <c r="AZ8" s="3">
        <v>0</v>
      </c>
      <c r="BA8" s="3">
        <v>0</v>
      </c>
      <c r="BB8" s="3">
        <v>0</v>
      </c>
      <c r="BC8" s="3">
        <v>0</v>
      </c>
      <c r="BD8" s="3">
        <v>1</v>
      </c>
      <c r="BE8" s="3">
        <v>1</v>
      </c>
      <c r="BF8" s="3">
        <v>0</v>
      </c>
      <c r="BG8" s="3">
        <v>1</v>
      </c>
      <c r="BH8" s="3">
        <v>1</v>
      </c>
      <c r="BI8" s="3">
        <v>0</v>
      </c>
      <c r="BJ8" s="3">
        <v>1</v>
      </c>
      <c r="BK8" s="3">
        <v>1</v>
      </c>
      <c r="BL8" s="3">
        <v>0</v>
      </c>
      <c r="BM8" s="3">
        <v>1</v>
      </c>
      <c r="BN8" s="3">
        <v>1</v>
      </c>
      <c r="BO8" t="s">
        <v>560</v>
      </c>
      <c r="BQ8" s="3">
        <v>6</v>
      </c>
      <c r="BR8" s="3">
        <v>7</v>
      </c>
      <c r="BS8" s="3">
        <v>6</v>
      </c>
      <c r="BT8" s="3">
        <v>9</v>
      </c>
      <c r="BU8" s="3">
        <v>9</v>
      </c>
      <c r="BV8" s="3">
        <v>0</v>
      </c>
      <c r="BW8" s="3">
        <v>0</v>
      </c>
      <c r="BX8" s="3">
        <v>8</v>
      </c>
      <c r="BZ8" s="3">
        <v>8</v>
      </c>
      <c r="CA8" s="3">
        <v>7</v>
      </c>
      <c r="CB8" s="3">
        <v>0</v>
      </c>
      <c r="CC8" s="3">
        <v>6</v>
      </c>
      <c r="CD8" s="3">
        <v>4</v>
      </c>
      <c r="CE8" s="3">
        <v>7</v>
      </c>
      <c r="CF8" s="3">
        <v>8</v>
      </c>
      <c r="CG8" s="3">
        <v>7</v>
      </c>
      <c r="CH8" s="3">
        <v>7</v>
      </c>
      <c r="CI8" s="3">
        <v>4</v>
      </c>
      <c r="CJ8" s="3">
        <v>0</v>
      </c>
      <c r="CK8" s="3">
        <v>7</v>
      </c>
      <c r="CL8" s="3">
        <v>0</v>
      </c>
      <c r="CM8" s="3">
        <v>1</v>
      </c>
      <c r="CN8" s="3">
        <v>0</v>
      </c>
      <c r="CO8" s="3">
        <v>1</v>
      </c>
      <c r="CP8" s="3">
        <v>1</v>
      </c>
      <c r="CQ8" s="3">
        <v>1</v>
      </c>
      <c r="CR8" s="3">
        <v>0</v>
      </c>
      <c r="CS8" s="3">
        <v>1</v>
      </c>
      <c r="CT8" s="3">
        <v>1</v>
      </c>
      <c r="CU8" s="3">
        <v>0</v>
      </c>
      <c r="CV8" s="3">
        <v>1</v>
      </c>
      <c r="CW8" s="3">
        <v>1</v>
      </c>
      <c r="CX8" s="3">
        <v>0</v>
      </c>
      <c r="CY8" s="3">
        <v>1</v>
      </c>
      <c r="CZ8" s="3">
        <v>1</v>
      </c>
      <c r="DA8" s="3">
        <v>0</v>
      </c>
    </row>
    <row r="9" spans="1:106" x14ac:dyDescent="0.2">
      <c r="A9" t="s">
        <v>600</v>
      </c>
      <c r="B9" t="s">
        <v>580</v>
      </c>
      <c r="C9" t="s">
        <v>109</v>
      </c>
      <c r="D9" s="3">
        <v>30</v>
      </c>
      <c r="E9" s="3">
        <v>172</v>
      </c>
      <c r="G9" s="3">
        <v>0</v>
      </c>
      <c r="H9" s="3">
        <v>0</v>
      </c>
      <c r="I9" s="3">
        <v>4</v>
      </c>
      <c r="J9" s="3">
        <v>1</v>
      </c>
      <c r="K9" s="3">
        <v>5</v>
      </c>
      <c r="L9" s="3">
        <v>4</v>
      </c>
      <c r="N9" s="3">
        <v>0</v>
      </c>
      <c r="O9" s="3">
        <v>5</v>
      </c>
      <c r="P9" s="3">
        <v>5</v>
      </c>
      <c r="Q9" s="3">
        <v>4</v>
      </c>
      <c r="R9" s="3">
        <v>5</v>
      </c>
      <c r="S9" s="3">
        <v>5</v>
      </c>
      <c r="U9" s="3">
        <v>4</v>
      </c>
      <c r="V9" s="3">
        <v>2</v>
      </c>
      <c r="W9" s="3">
        <v>3</v>
      </c>
      <c r="X9" s="3">
        <v>1</v>
      </c>
      <c r="Y9" s="3">
        <v>1</v>
      </c>
      <c r="Z9" s="3">
        <v>1</v>
      </c>
      <c r="AA9" s="3">
        <v>1</v>
      </c>
      <c r="AB9" s="3">
        <v>4</v>
      </c>
      <c r="AC9" t="s">
        <v>561</v>
      </c>
      <c r="AE9" s="3">
        <v>9</v>
      </c>
      <c r="AF9" s="3">
        <v>10</v>
      </c>
      <c r="AG9" s="3">
        <v>10</v>
      </c>
      <c r="AH9" s="3">
        <v>8</v>
      </c>
      <c r="AI9" s="3">
        <v>3</v>
      </c>
      <c r="AJ9" s="3">
        <v>9</v>
      </c>
      <c r="AK9" s="3">
        <v>8</v>
      </c>
      <c r="AL9" s="3">
        <v>5</v>
      </c>
      <c r="AN9" s="3">
        <v>7</v>
      </c>
      <c r="AO9" s="3">
        <v>3</v>
      </c>
      <c r="AP9" s="3">
        <v>0</v>
      </c>
      <c r="AQ9" s="3">
        <v>5</v>
      </c>
      <c r="AR9" s="3">
        <v>6</v>
      </c>
      <c r="AS9" s="3">
        <v>4</v>
      </c>
      <c r="AT9" s="3">
        <v>3</v>
      </c>
      <c r="AU9" s="3">
        <v>6</v>
      </c>
      <c r="AV9" s="3">
        <v>3</v>
      </c>
      <c r="AW9" s="3">
        <v>6</v>
      </c>
      <c r="AX9" s="3">
        <v>0</v>
      </c>
      <c r="AY9" s="3">
        <v>2</v>
      </c>
      <c r="AZ9" s="3">
        <v>0</v>
      </c>
      <c r="BA9" s="3">
        <v>1</v>
      </c>
      <c r="BB9" s="3">
        <v>1</v>
      </c>
      <c r="BC9" s="3">
        <v>1</v>
      </c>
      <c r="BD9" s="3">
        <v>1</v>
      </c>
      <c r="BE9" s="3">
        <v>0</v>
      </c>
      <c r="BF9" s="3">
        <v>1</v>
      </c>
      <c r="BG9" s="3">
        <v>1</v>
      </c>
      <c r="BH9" s="3">
        <v>0</v>
      </c>
      <c r="BI9" s="3">
        <v>0</v>
      </c>
      <c r="BJ9" s="3">
        <v>1</v>
      </c>
      <c r="BK9" s="3">
        <v>0</v>
      </c>
      <c r="BL9" s="3">
        <v>0</v>
      </c>
      <c r="BM9" s="3">
        <v>1</v>
      </c>
      <c r="BN9" s="3">
        <v>0</v>
      </c>
      <c r="BO9" t="s">
        <v>560</v>
      </c>
      <c r="BQ9" s="3">
        <v>0</v>
      </c>
      <c r="BR9" s="3">
        <v>9</v>
      </c>
      <c r="BS9" s="3">
        <v>10</v>
      </c>
      <c r="BT9" s="3">
        <v>5</v>
      </c>
      <c r="BU9" s="3">
        <v>2</v>
      </c>
      <c r="BV9" s="3">
        <v>2</v>
      </c>
      <c r="BW9" s="3">
        <v>6</v>
      </c>
      <c r="BX9" s="3">
        <v>3</v>
      </c>
      <c r="BZ9" s="3">
        <v>7</v>
      </c>
      <c r="CA9" s="3">
        <v>3</v>
      </c>
      <c r="CB9" s="3">
        <v>0</v>
      </c>
      <c r="CC9" s="3">
        <v>3</v>
      </c>
      <c r="CD9" s="3">
        <v>4</v>
      </c>
      <c r="CE9" s="3">
        <v>7</v>
      </c>
      <c r="CF9" s="3">
        <v>5</v>
      </c>
      <c r="CG9" s="3">
        <v>6</v>
      </c>
      <c r="CH9" s="3">
        <v>3</v>
      </c>
      <c r="CI9" s="3">
        <v>6</v>
      </c>
      <c r="CJ9" s="3">
        <v>0</v>
      </c>
      <c r="CK9" s="3">
        <v>4</v>
      </c>
      <c r="CL9" s="3">
        <v>0</v>
      </c>
      <c r="CM9" s="3">
        <v>1</v>
      </c>
      <c r="CN9" s="3">
        <v>1</v>
      </c>
      <c r="CO9" s="3">
        <v>1</v>
      </c>
      <c r="CP9" s="3">
        <v>1</v>
      </c>
      <c r="CQ9" s="3">
        <v>0</v>
      </c>
      <c r="CR9" s="3">
        <v>1</v>
      </c>
      <c r="CS9" s="3">
        <v>1</v>
      </c>
      <c r="CT9" s="3">
        <v>0</v>
      </c>
      <c r="CU9" s="3">
        <v>1</v>
      </c>
      <c r="CV9" s="3">
        <v>1</v>
      </c>
      <c r="CW9" s="3">
        <v>0</v>
      </c>
      <c r="CX9" s="3">
        <v>0</v>
      </c>
      <c r="CY9" s="3">
        <v>1</v>
      </c>
      <c r="CZ9" s="3">
        <v>0</v>
      </c>
      <c r="DA9" s="3">
        <v>0</v>
      </c>
    </row>
    <row r="10" spans="1:106" x14ac:dyDescent="0.2">
      <c r="A10" t="s">
        <v>600</v>
      </c>
      <c r="B10" t="s">
        <v>579</v>
      </c>
      <c r="C10" t="s">
        <v>111</v>
      </c>
      <c r="D10" s="3">
        <v>28</v>
      </c>
      <c r="E10" s="3">
        <v>171</v>
      </c>
      <c r="G10" s="3">
        <v>1</v>
      </c>
      <c r="H10" s="3">
        <v>2</v>
      </c>
      <c r="I10" s="3">
        <v>2</v>
      </c>
      <c r="J10" s="3">
        <v>1</v>
      </c>
      <c r="K10" s="3">
        <v>2</v>
      </c>
      <c r="L10" s="3">
        <v>2</v>
      </c>
      <c r="N10" s="3">
        <v>1</v>
      </c>
      <c r="O10" s="3">
        <v>3</v>
      </c>
      <c r="P10" s="3">
        <v>3</v>
      </c>
      <c r="Q10" s="3">
        <v>4</v>
      </c>
      <c r="R10" s="3">
        <v>3</v>
      </c>
      <c r="S10" s="3">
        <v>3</v>
      </c>
      <c r="U10" s="3">
        <v>4</v>
      </c>
      <c r="V10" s="3">
        <v>1</v>
      </c>
      <c r="W10" s="3">
        <v>3</v>
      </c>
      <c r="X10" s="3">
        <v>1</v>
      </c>
      <c r="Y10" s="3">
        <v>1</v>
      </c>
      <c r="Z10" s="3">
        <v>1</v>
      </c>
      <c r="AA10" s="3">
        <v>2</v>
      </c>
      <c r="AB10" s="3">
        <v>3</v>
      </c>
      <c r="AC10" t="s">
        <v>561</v>
      </c>
      <c r="AE10" s="3">
        <v>7</v>
      </c>
      <c r="AF10" s="3">
        <v>5</v>
      </c>
      <c r="AG10" s="3">
        <v>7</v>
      </c>
      <c r="AH10" s="3">
        <v>6</v>
      </c>
      <c r="AI10" s="3">
        <v>4</v>
      </c>
      <c r="AJ10" s="3">
        <v>4</v>
      </c>
      <c r="AK10" s="3">
        <v>6</v>
      </c>
      <c r="AL10" s="3">
        <v>6</v>
      </c>
      <c r="AN10" s="3">
        <v>6</v>
      </c>
      <c r="AO10" s="3">
        <v>7</v>
      </c>
      <c r="AP10" s="3">
        <v>6</v>
      </c>
      <c r="AQ10" s="3">
        <v>7</v>
      </c>
      <c r="AR10" s="3">
        <v>6</v>
      </c>
      <c r="AS10" s="3">
        <v>5</v>
      </c>
      <c r="AT10" s="3">
        <v>6</v>
      </c>
      <c r="AU10" s="3">
        <v>6</v>
      </c>
      <c r="AV10" s="3">
        <v>7</v>
      </c>
      <c r="AW10" s="3">
        <v>5</v>
      </c>
      <c r="AX10" s="3">
        <v>8</v>
      </c>
      <c r="AY10" s="3">
        <v>4</v>
      </c>
      <c r="AZ10" s="3">
        <v>1</v>
      </c>
      <c r="BA10" s="3">
        <v>0</v>
      </c>
      <c r="BB10" s="3">
        <v>0</v>
      </c>
      <c r="BC10" s="3">
        <v>1</v>
      </c>
      <c r="BD10" s="3">
        <v>0</v>
      </c>
      <c r="BE10" s="3">
        <v>1</v>
      </c>
      <c r="BF10" s="3">
        <v>0</v>
      </c>
      <c r="BG10" s="3">
        <v>0</v>
      </c>
      <c r="BH10" s="3">
        <v>0</v>
      </c>
      <c r="BI10" s="3">
        <v>0</v>
      </c>
      <c r="BJ10" s="3">
        <v>0</v>
      </c>
      <c r="BK10" s="3">
        <v>1</v>
      </c>
      <c r="BL10" s="3">
        <v>1</v>
      </c>
      <c r="BM10" s="3">
        <v>0</v>
      </c>
      <c r="BN10" s="3">
        <v>0</v>
      </c>
      <c r="BO10" t="s">
        <v>560</v>
      </c>
      <c r="BQ10" s="3">
        <v>7</v>
      </c>
      <c r="BR10" s="3">
        <v>5</v>
      </c>
      <c r="BS10" s="3">
        <v>7</v>
      </c>
      <c r="BT10" s="3">
        <v>5</v>
      </c>
      <c r="BU10" s="3">
        <v>5</v>
      </c>
      <c r="BV10" s="3">
        <v>6</v>
      </c>
      <c r="BW10" s="3">
        <v>6</v>
      </c>
      <c r="BX10" s="3">
        <v>7</v>
      </c>
      <c r="BZ10" s="3">
        <v>7</v>
      </c>
      <c r="CA10" s="3">
        <v>5</v>
      </c>
      <c r="CB10" s="3">
        <v>8</v>
      </c>
      <c r="CC10" s="3">
        <v>6</v>
      </c>
      <c r="CD10" s="3">
        <v>6</v>
      </c>
      <c r="CE10" s="3">
        <v>8</v>
      </c>
      <c r="CF10" s="3">
        <v>9</v>
      </c>
      <c r="CG10" s="3">
        <v>6</v>
      </c>
      <c r="CH10" s="3">
        <v>6</v>
      </c>
      <c r="CI10" s="3">
        <v>7</v>
      </c>
      <c r="CJ10" s="3">
        <v>6</v>
      </c>
      <c r="CK10" s="3">
        <v>6</v>
      </c>
      <c r="CL10" s="3">
        <v>1</v>
      </c>
      <c r="CM10" s="3">
        <v>0</v>
      </c>
      <c r="CN10" s="3">
        <v>0</v>
      </c>
      <c r="CO10" s="3">
        <v>1</v>
      </c>
      <c r="CP10" s="3">
        <v>0</v>
      </c>
      <c r="CQ10" s="3">
        <v>1</v>
      </c>
      <c r="CR10" s="3">
        <v>0</v>
      </c>
      <c r="CS10" s="3">
        <v>0</v>
      </c>
      <c r="CT10" s="3">
        <v>0</v>
      </c>
      <c r="CU10" s="3">
        <v>0</v>
      </c>
      <c r="CV10" s="3">
        <v>1</v>
      </c>
      <c r="CW10" s="3">
        <v>1</v>
      </c>
      <c r="CX10" s="3">
        <v>1</v>
      </c>
      <c r="CY10" s="3">
        <v>0</v>
      </c>
      <c r="CZ10" s="3">
        <v>1</v>
      </c>
      <c r="DA10" s="3">
        <v>1</v>
      </c>
    </row>
    <row r="11" spans="1:106" x14ac:dyDescent="0.2">
      <c r="A11" t="s">
        <v>600</v>
      </c>
      <c r="B11" t="s">
        <v>580</v>
      </c>
      <c r="C11" t="s">
        <v>105</v>
      </c>
      <c r="D11" s="3">
        <v>32</v>
      </c>
      <c r="E11" s="3">
        <v>96</v>
      </c>
      <c r="G11" s="3">
        <v>1</v>
      </c>
      <c r="H11" s="3">
        <v>1</v>
      </c>
      <c r="I11" s="3">
        <v>4</v>
      </c>
      <c r="J11" s="3">
        <v>1</v>
      </c>
      <c r="K11" s="3">
        <v>4</v>
      </c>
      <c r="L11" s="3">
        <v>4</v>
      </c>
      <c r="N11" s="3">
        <v>1</v>
      </c>
      <c r="O11" s="3">
        <v>4</v>
      </c>
      <c r="P11" s="3">
        <v>4</v>
      </c>
      <c r="Q11" s="3">
        <v>4</v>
      </c>
      <c r="R11" s="3">
        <v>4</v>
      </c>
      <c r="S11" s="3">
        <v>4</v>
      </c>
      <c r="U11" s="3">
        <v>4</v>
      </c>
      <c r="V11" s="3">
        <v>3</v>
      </c>
      <c r="W11" s="3">
        <v>3</v>
      </c>
      <c r="X11" s="3">
        <v>3</v>
      </c>
      <c r="Y11" s="3">
        <v>4</v>
      </c>
      <c r="Z11" s="3">
        <v>1</v>
      </c>
      <c r="AA11" s="3">
        <v>2</v>
      </c>
      <c r="AB11" s="3">
        <v>4</v>
      </c>
      <c r="AC11" t="s">
        <v>561</v>
      </c>
      <c r="AE11" s="3">
        <v>10</v>
      </c>
      <c r="AF11" s="3">
        <v>8</v>
      </c>
      <c r="AG11" s="3">
        <v>10</v>
      </c>
      <c r="AH11" s="3">
        <v>9</v>
      </c>
      <c r="AI11" s="3">
        <v>7</v>
      </c>
      <c r="AJ11" s="3">
        <v>6</v>
      </c>
      <c r="AK11" s="3">
        <v>0</v>
      </c>
      <c r="AL11" s="3">
        <v>1</v>
      </c>
      <c r="AN11" s="3">
        <v>0</v>
      </c>
      <c r="AO11" s="3">
        <v>1</v>
      </c>
      <c r="AP11" s="3">
        <v>0</v>
      </c>
      <c r="AQ11" s="3">
        <v>0</v>
      </c>
      <c r="AR11" s="3">
        <v>1</v>
      </c>
      <c r="AS11" s="3">
        <v>8</v>
      </c>
      <c r="AT11" s="3">
        <v>0</v>
      </c>
      <c r="AU11" s="3">
        <v>0</v>
      </c>
      <c r="AV11" s="3">
        <v>0</v>
      </c>
      <c r="AW11" s="3">
        <v>1</v>
      </c>
      <c r="AX11" s="3">
        <v>0</v>
      </c>
      <c r="AY11" s="3">
        <v>1</v>
      </c>
      <c r="AZ11" s="3">
        <v>0</v>
      </c>
      <c r="BA11" s="3">
        <v>0</v>
      </c>
      <c r="BB11" s="3">
        <v>0</v>
      </c>
      <c r="BC11" s="3">
        <v>0</v>
      </c>
      <c r="BD11" s="3">
        <v>1</v>
      </c>
      <c r="BE11" s="3">
        <v>1</v>
      </c>
      <c r="BF11" s="3">
        <v>0</v>
      </c>
      <c r="BG11" s="3">
        <v>1</v>
      </c>
      <c r="BH11" s="3">
        <v>1</v>
      </c>
      <c r="BI11" s="3">
        <v>0</v>
      </c>
      <c r="BJ11" s="3">
        <v>1</v>
      </c>
      <c r="BK11" s="3">
        <v>1</v>
      </c>
      <c r="BL11" s="3">
        <v>0</v>
      </c>
      <c r="BM11" s="3">
        <v>1</v>
      </c>
      <c r="BN11" s="3">
        <v>1</v>
      </c>
      <c r="BO11" t="s">
        <v>560</v>
      </c>
      <c r="BQ11" s="3">
        <v>9</v>
      </c>
      <c r="BR11" s="3">
        <v>8</v>
      </c>
      <c r="BS11" s="3">
        <v>10</v>
      </c>
      <c r="BT11" s="3">
        <v>9</v>
      </c>
      <c r="BU11" s="3">
        <v>9</v>
      </c>
      <c r="BV11" s="3">
        <v>7</v>
      </c>
      <c r="BW11" s="3">
        <v>1</v>
      </c>
      <c r="BX11" s="3">
        <v>7</v>
      </c>
      <c r="BZ11" s="3">
        <v>1</v>
      </c>
      <c r="CA11" s="3">
        <v>4</v>
      </c>
      <c r="CB11" s="3">
        <v>2</v>
      </c>
      <c r="CC11" s="3">
        <v>0</v>
      </c>
      <c r="CD11" s="3">
        <v>3</v>
      </c>
      <c r="CE11" s="3">
        <v>8</v>
      </c>
      <c r="CF11" s="3">
        <v>0</v>
      </c>
      <c r="CG11" s="3">
        <v>1</v>
      </c>
      <c r="CH11" s="3">
        <v>0</v>
      </c>
      <c r="CI11" s="3">
        <v>2</v>
      </c>
      <c r="CJ11" s="3">
        <v>0</v>
      </c>
      <c r="CK11" s="3">
        <v>3</v>
      </c>
      <c r="CL11" s="3">
        <v>0</v>
      </c>
      <c r="CM11" s="3">
        <v>0</v>
      </c>
      <c r="CN11" s="3">
        <v>0</v>
      </c>
      <c r="CO11" s="3">
        <v>0</v>
      </c>
      <c r="CP11" s="3">
        <v>1</v>
      </c>
      <c r="CQ11" s="3">
        <v>1</v>
      </c>
      <c r="CR11" s="3">
        <v>0</v>
      </c>
      <c r="CS11" s="3">
        <v>1</v>
      </c>
      <c r="CT11" s="3">
        <v>1</v>
      </c>
      <c r="CU11" s="3">
        <v>0</v>
      </c>
      <c r="CV11" s="3">
        <v>1</v>
      </c>
      <c r="CW11" s="3">
        <v>1</v>
      </c>
      <c r="CX11" s="3">
        <v>0</v>
      </c>
      <c r="CY11" s="3">
        <v>1</v>
      </c>
      <c r="CZ11" s="3">
        <v>1</v>
      </c>
      <c r="DA11" s="3">
        <v>1</v>
      </c>
    </row>
    <row r="12" spans="1:106" x14ac:dyDescent="0.2">
      <c r="A12" t="s">
        <v>600</v>
      </c>
      <c r="B12" t="s">
        <v>580</v>
      </c>
      <c r="C12" t="s">
        <v>105</v>
      </c>
      <c r="D12" s="3">
        <v>32</v>
      </c>
      <c r="E12" s="3">
        <v>172</v>
      </c>
      <c r="G12" s="3">
        <v>3</v>
      </c>
      <c r="H12" s="3">
        <v>2</v>
      </c>
      <c r="I12" s="3">
        <v>4</v>
      </c>
      <c r="J12" s="3">
        <v>3</v>
      </c>
      <c r="K12" s="3">
        <v>4</v>
      </c>
      <c r="L12" s="3">
        <v>4</v>
      </c>
      <c r="N12" s="3">
        <v>2</v>
      </c>
      <c r="O12" s="3">
        <v>4</v>
      </c>
      <c r="P12" s="3">
        <v>4</v>
      </c>
      <c r="Q12" s="3">
        <v>4</v>
      </c>
      <c r="R12" s="3">
        <v>4</v>
      </c>
      <c r="S12" s="3">
        <v>4</v>
      </c>
      <c r="U12" s="3">
        <v>4</v>
      </c>
      <c r="V12" s="3">
        <v>3</v>
      </c>
      <c r="W12" s="3">
        <v>4</v>
      </c>
      <c r="X12" s="3">
        <v>2</v>
      </c>
      <c r="Y12" s="3">
        <v>2</v>
      </c>
      <c r="Z12" s="3">
        <v>1</v>
      </c>
      <c r="AA12" s="3">
        <v>2</v>
      </c>
      <c r="AB12" s="3">
        <v>4</v>
      </c>
      <c r="AC12" t="s">
        <v>561</v>
      </c>
      <c r="AE12" s="3">
        <v>8</v>
      </c>
      <c r="AF12" s="3">
        <v>7</v>
      </c>
      <c r="AG12" s="3">
        <v>8</v>
      </c>
      <c r="AH12" s="3">
        <v>8</v>
      </c>
      <c r="AI12" s="3">
        <v>7</v>
      </c>
      <c r="AJ12" s="3">
        <v>3</v>
      </c>
      <c r="AK12" s="3">
        <v>2</v>
      </c>
      <c r="AL12" s="3">
        <v>7</v>
      </c>
      <c r="AN12" s="3">
        <v>6</v>
      </c>
      <c r="AO12" s="3">
        <v>8</v>
      </c>
      <c r="AP12" s="3">
        <v>7</v>
      </c>
      <c r="AQ12" s="3">
        <v>8</v>
      </c>
      <c r="AR12" s="3">
        <v>7</v>
      </c>
      <c r="AS12" s="3">
        <v>8</v>
      </c>
      <c r="AT12" s="3">
        <v>8</v>
      </c>
      <c r="AU12" s="3">
        <v>6</v>
      </c>
      <c r="AV12" s="3">
        <v>8</v>
      </c>
      <c r="AW12" s="3">
        <v>7</v>
      </c>
      <c r="AX12" s="3">
        <v>7</v>
      </c>
      <c r="AY12" s="3">
        <v>6</v>
      </c>
      <c r="AZ12" s="3">
        <v>0</v>
      </c>
      <c r="BA12" s="3">
        <v>0</v>
      </c>
      <c r="BB12" s="3">
        <v>1</v>
      </c>
      <c r="BC12" s="3">
        <v>1</v>
      </c>
      <c r="BD12" s="3">
        <v>1</v>
      </c>
      <c r="BE12" s="3">
        <v>0</v>
      </c>
      <c r="BF12" s="3">
        <v>0</v>
      </c>
      <c r="BG12" s="3">
        <v>1</v>
      </c>
      <c r="BH12" s="3">
        <v>1</v>
      </c>
      <c r="BI12" s="3">
        <v>0</v>
      </c>
      <c r="BJ12" s="3">
        <v>1</v>
      </c>
      <c r="BK12" s="3">
        <v>0</v>
      </c>
      <c r="BL12" s="3">
        <v>1</v>
      </c>
      <c r="BM12" s="3">
        <v>0</v>
      </c>
      <c r="BN12" s="3">
        <v>0</v>
      </c>
      <c r="BO12" t="s">
        <v>560</v>
      </c>
      <c r="BQ12" s="3">
        <v>2</v>
      </c>
      <c r="BR12" s="3">
        <v>7</v>
      </c>
      <c r="BS12" s="3">
        <v>4</v>
      </c>
      <c r="BT12" s="3">
        <v>7</v>
      </c>
      <c r="BU12" s="3">
        <v>8</v>
      </c>
      <c r="BV12" s="3">
        <v>3</v>
      </c>
      <c r="BW12" s="3">
        <v>2</v>
      </c>
      <c r="BX12" s="3">
        <v>7</v>
      </c>
      <c r="BZ12" s="3">
        <v>5</v>
      </c>
      <c r="CA12" s="3">
        <v>3</v>
      </c>
      <c r="CB12" s="3">
        <v>3</v>
      </c>
      <c r="CC12" s="3">
        <v>1</v>
      </c>
      <c r="CD12" s="3">
        <v>3</v>
      </c>
      <c r="CE12" s="3">
        <v>2</v>
      </c>
      <c r="CF12" s="3">
        <v>3</v>
      </c>
      <c r="CG12" s="3">
        <v>3</v>
      </c>
      <c r="CH12" s="3">
        <v>2</v>
      </c>
      <c r="CI12" s="3">
        <v>3</v>
      </c>
      <c r="CJ12" s="3">
        <v>2</v>
      </c>
      <c r="CK12" s="3">
        <v>2</v>
      </c>
      <c r="CL12" s="3">
        <v>0</v>
      </c>
      <c r="CM12" s="3">
        <v>0</v>
      </c>
      <c r="CN12" s="3">
        <v>0</v>
      </c>
      <c r="CO12" s="3">
        <v>0</v>
      </c>
      <c r="CP12" s="3">
        <v>1</v>
      </c>
      <c r="CQ12" s="3">
        <v>0</v>
      </c>
      <c r="CR12" s="3">
        <v>0</v>
      </c>
      <c r="CS12" s="3">
        <v>1</v>
      </c>
      <c r="CT12" s="3">
        <v>0</v>
      </c>
      <c r="CU12" s="3">
        <v>0</v>
      </c>
      <c r="CV12" s="3">
        <v>1</v>
      </c>
      <c r="CW12" s="3">
        <v>1</v>
      </c>
      <c r="CX12" s="3">
        <v>1</v>
      </c>
      <c r="CY12" s="3">
        <v>1</v>
      </c>
      <c r="CZ12" s="3">
        <v>1</v>
      </c>
      <c r="DA12" s="3">
        <v>0</v>
      </c>
    </row>
    <row r="13" spans="1:106" x14ac:dyDescent="0.2">
      <c r="A13" t="s">
        <v>600</v>
      </c>
      <c r="B13" t="s">
        <v>580</v>
      </c>
      <c r="C13" t="s">
        <v>109</v>
      </c>
      <c r="D13" s="3">
        <v>32</v>
      </c>
      <c r="E13" s="3">
        <v>84</v>
      </c>
      <c r="G13" s="3">
        <v>2</v>
      </c>
      <c r="H13" s="3">
        <v>2</v>
      </c>
      <c r="I13" s="3">
        <v>3</v>
      </c>
      <c r="J13" s="3">
        <v>2</v>
      </c>
      <c r="K13" s="3">
        <v>3</v>
      </c>
      <c r="L13" s="3">
        <v>3</v>
      </c>
      <c r="N13" s="3">
        <v>2</v>
      </c>
      <c r="O13" s="3">
        <v>3</v>
      </c>
      <c r="P13" s="3">
        <v>2</v>
      </c>
      <c r="Q13" s="3">
        <v>3</v>
      </c>
      <c r="R13" s="3">
        <v>2</v>
      </c>
      <c r="S13" s="3">
        <v>2</v>
      </c>
      <c r="U13" s="3">
        <v>3</v>
      </c>
      <c r="V13" s="3">
        <v>2</v>
      </c>
      <c r="W13" s="3">
        <v>3</v>
      </c>
      <c r="X13" s="3">
        <v>3</v>
      </c>
      <c r="Y13" s="3">
        <v>2</v>
      </c>
      <c r="Z13" s="3">
        <v>2</v>
      </c>
      <c r="AA13" s="3">
        <v>2</v>
      </c>
      <c r="AB13" s="3">
        <v>3</v>
      </c>
      <c r="AC13" t="s">
        <v>561</v>
      </c>
      <c r="AE13" s="3">
        <v>6</v>
      </c>
      <c r="AF13" s="3">
        <v>5</v>
      </c>
      <c r="AG13" s="3">
        <v>6</v>
      </c>
      <c r="AH13" s="3">
        <v>4</v>
      </c>
      <c r="AI13" s="3">
        <v>4</v>
      </c>
      <c r="AJ13" s="3">
        <v>4</v>
      </c>
      <c r="AK13" s="3">
        <v>4</v>
      </c>
      <c r="AL13" s="3">
        <v>5</v>
      </c>
      <c r="AN13" s="3">
        <v>6</v>
      </c>
      <c r="AO13" s="3">
        <v>5</v>
      </c>
      <c r="AP13" s="3">
        <v>2</v>
      </c>
      <c r="AQ13" s="3">
        <v>5</v>
      </c>
      <c r="AR13" s="3">
        <v>6</v>
      </c>
      <c r="AS13" s="3">
        <v>6</v>
      </c>
      <c r="AT13" s="3">
        <v>7</v>
      </c>
      <c r="AU13" s="3">
        <v>5</v>
      </c>
      <c r="AV13" s="3">
        <v>6</v>
      </c>
      <c r="AW13" s="3">
        <v>5</v>
      </c>
      <c r="AX13" s="3">
        <v>2</v>
      </c>
      <c r="AY13" s="3">
        <v>6</v>
      </c>
      <c r="AZ13" s="3">
        <v>0</v>
      </c>
      <c r="BA13" s="3">
        <v>1</v>
      </c>
      <c r="BB13" s="3">
        <v>0</v>
      </c>
      <c r="BC13" s="3">
        <v>1</v>
      </c>
      <c r="BD13" s="3">
        <v>1</v>
      </c>
      <c r="BE13" s="3">
        <v>0</v>
      </c>
      <c r="BF13" s="3">
        <v>0</v>
      </c>
      <c r="BG13" s="3">
        <v>1</v>
      </c>
      <c r="BH13" s="3">
        <v>1</v>
      </c>
      <c r="BI13" s="3">
        <v>0</v>
      </c>
      <c r="BJ13" s="3">
        <v>1</v>
      </c>
      <c r="BK13" s="3">
        <v>1</v>
      </c>
      <c r="BL13" s="3">
        <v>1</v>
      </c>
      <c r="BM13" s="3">
        <v>1</v>
      </c>
      <c r="BN13" s="3">
        <v>1</v>
      </c>
      <c r="BO13" t="s">
        <v>560</v>
      </c>
      <c r="BQ13" s="3">
        <v>8</v>
      </c>
      <c r="BR13" s="3">
        <v>7</v>
      </c>
      <c r="BS13" s="3">
        <v>7</v>
      </c>
      <c r="BT13" s="3">
        <v>5</v>
      </c>
      <c r="BU13" s="3">
        <v>6</v>
      </c>
      <c r="BV13" s="3">
        <v>6</v>
      </c>
      <c r="BW13" s="3">
        <v>4</v>
      </c>
      <c r="BX13" s="3">
        <v>6</v>
      </c>
      <c r="BZ13" s="3">
        <v>6</v>
      </c>
      <c r="CA13" s="3">
        <v>6</v>
      </c>
      <c r="CB13" s="3">
        <v>2</v>
      </c>
      <c r="CC13" s="3">
        <v>5</v>
      </c>
      <c r="CD13" s="3">
        <v>7</v>
      </c>
      <c r="CE13" s="3">
        <v>6</v>
      </c>
      <c r="CF13" s="3">
        <v>8</v>
      </c>
      <c r="CG13" s="3">
        <v>5</v>
      </c>
      <c r="CH13" s="3">
        <v>6</v>
      </c>
      <c r="CI13" s="3">
        <v>5</v>
      </c>
      <c r="CJ13" s="3">
        <v>2</v>
      </c>
      <c r="CK13" s="3">
        <v>5</v>
      </c>
      <c r="CL13" s="3">
        <v>0</v>
      </c>
      <c r="CM13" s="3">
        <v>1</v>
      </c>
      <c r="CN13" s="3">
        <v>0</v>
      </c>
      <c r="CO13" s="3">
        <v>1</v>
      </c>
      <c r="CP13" s="3">
        <v>1</v>
      </c>
      <c r="CQ13" s="3">
        <v>0</v>
      </c>
      <c r="CR13" s="3">
        <v>0</v>
      </c>
      <c r="CS13" s="3">
        <v>1</v>
      </c>
      <c r="CT13" s="3">
        <v>1</v>
      </c>
      <c r="CU13" s="3">
        <v>0</v>
      </c>
      <c r="CV13" s="3">
        <v>1</v>
      </c>
      <c r="CW13" s="3">
        <v>1</v>
      </c>
      <c r="CX13" s="3">
        <v>1</v>
      </c>
      <c r="CY13" s="3">
        <v>1</v>
      </c>
      <c r="CZ13" s="3">
        <v>1</v>
      </c>
      <c r="DA13" s="3">
        <v>1</v>
      </c>
      <c r="DB13" t="s">
        <v>565</v>
      </c>
    </row>
    <row r="14" spans="1:106" x14ac:dyDescent="0.2">
      <c r="A14" t="s">
        <v>600</v>
      </c>
      <c r="B14" t="s">
        <v>580</v>
      </c>
      <c r="C14" t="s">
        <v>105</v>
      </c>
      <c r="D14" s="3">
        <v>22</v>
      </c>
      <c r="E14" s="3">
        <v>171</v>
      </c>
      <c r="G14" s="3">
        <v>0</v>
      </c>
      <c r="H14" s="3">
        <v>1</v>
      </c>
      <c r="I14" s="3">
        <v>4</v>
      </c>
      <c r="J14" s="3">
        <v>1</v>
      </c>
      <c r="K14" s="3">
        <v>4</v>
      </c>
      <c r="L14" s="3">
        <v>2</v>
      </c>
      <c r="N14" s="3">
        <v>1</v>
      </c>
      <c r="O14" s="3">
        <v>3</v>
      </c>
      <c r="P14" s="3">
        <v>2</v>
      </c>
      <c r="Q14" s="3">
        <v>1</v>
      </c>
      <c r="R14" s="3">
        <v>4</v>
      </c>
      <c r="S14" s="3">
        <v>4</v>
      </c>
      <c r="U14" s="3">
        <v>5</v>
      </c>
      <c r="V14" s="3">
        <v>1</v>
      </c>
      <c r="W14" s="3">
        <v>5</v>
      </c>
      <c r="X14" s="3">
        <v>1</v>
      </c>
      <c r="Y14" s="3">
        <v>4</v>
      </c>
      <c r="Z14" s="3">
        <v>0</v>
      </c>
      <c r="AA14" s="3">
        <v>2</v>
      </c>
      <c r="AB14" s="3">
        <v>3</v>
      </c>
      <c r="AC14" t="s">
        <v>561</v>
      </c>
      <c r="AE14" s="3">
        <v>1</v>
      </c>
      <c r="AF14" s="3">
        <v>2</v>
      </c>
      <c r="AG14" s="3">
        <v>0</v>
      </c>
      <c r="AH14" s="3">
        <v>1</v>
      </c>
      <c r="AI14" s="3">
        <v>3</v>
      </c>
      <c r="AJ14" s="3">
        <v>0</v>
      </c>
      <c r="AK14" s="3">
        <v>1</v>
      </c>
      <c r="AL14" s="3">
        <v>2</v>
      </c>
      <c r="AN14" s="3">
        <v>1</v>
      </c>
      <c r="AO14" s="3">
        <v>1</v>
      </c>
      <c r="AP14" s="3">
        <v>0</v>
      </c>
      <c r="AQ14" s="3">
        <v>1</v>
      </c>
      <c r="AR14" s="3">
        <v>2</v>
      </c>
      <c r="AS14" s="3">
        <v>10</v>
      </c>
      <c r="AT14" s="3">
        <v>1</v>
      </c>
      <c r="AU14" s="3">
        <v>1</v>
      </c>
      <c r="AV14" s="3">
        <v>10</v>
      </c>
      <c r="AW14" s="3">
        <v>1</v>
      </c>
      <c r="AX14" s="3">
        <v>0</v>
      </c>
      <c r="AY14" s="3">
        <v>9</v>
      </c>
      <c r="AZ14" s="3">
        <v>0</v>
      </c>
      <c r="BA14" s="3">
        <v>1</v>
      </c>
      <c r="BB14" s="3">
        <v>1</v>
      </c>
      <c r="BC14" s="3">
        <v>1</v>
      </c>
      <c r="BD14" s="3">
        <v>1</v>
      </c>
      <c r="BE14" s="3">
        <v>0</v>
      </c>
      <c r="BF14" s="3">
        <v>1</v>
      </c>
      <c r="BG14" s="3">
        <v>1</v>
      </c>
      <c r="BH14" s="3">
        <v>0</v>
      </c>
      <c r="BI14" s="3">
        <v>1</v>
      </c>
      <c r="BJ14" s="3">
        <v>1</v>
      </c>
      <c r="BK14" s="3">
        <v>0</v>
      </c>
      <c r="BL14" s="3">
        <v>1</v>
      </c>
      <c r="BM14" s="3">
        <v>1</v>
      </c>
      <c r="BN14" s="3">
        <v>1</v>
      </c>
      <c r="BO14" t="s">
        <v>560</v>
      </c>
      <c r="BQ14" s="3">
        <v>0</v>
      </c>
      <c r="BR14" s="3">
        <v>7</v>
      </c>
      <c r="BS14" s="3">
        <v>9</v>
      </c>
      <c r="BT14" s="3">
        <v>2</v>
      </c>
      <c r="BU14" s="3">
        <v>6</v>
      </c>
      <c r="BV14" s="3">
        <v>7</v>
      </c>
      <c r="BW14" s="3">
        <v>1</v>
      </c>
      <c r="BX14" s="3">
        <v>0</v>
      </c>
      <c r="BZ14" s="3">
        <v>2</v>
      </c>
      <c r="CA14" s="3">
        <v>2</v>
      </c>
      <c r="CB14" s="3">
        <v>1</v>
      </c>
      <c r="CC14" s="3">
        <v>1</v>
      </c>
      <c r="CD14" s="3">
        <v>0</v>
      </c>
      <c r="CE14" s="3">
        <v>8</v>
      </c>
      <c r="CF14" s="3">
        <v>1</v>
      </c>
      <c r="CG14" s="3">
        <v>1</v>
      </c>
      <c r="CH14" s="3">
        <v>9</v>
      </c>
      <c r="CI14" s="3">
        <v>0</v>
      </c>
      <c r="CJ14" s="3">
        <v>1</v>
      </c>
      <c r="CK14" s="3">
        <v>9</v>
      </c>
      <c r="CL14" s="3">
        <v>0</v>
      </c>
      <c r="CM14" s="3">
        <v>1</v>
      </c>
      <c r="CN14" s="3">
        <v>1</v>
      </c>
      <c r="CO14" s="3">
        <v>1</v>
      </c>
      <c r="CP14" s="3">
        <v>1</v>
      </c>
      <c r="CQ14" s="3">
        <v>0</v>
      </c>
      <c r="CR14" s="3">
        <v>1</v>
      </c>
      <c r="CS14" s="3">
        <v>1</v>
      </c>
      <c r="CT14" s="3">
        <v>0</v>
      </c>
      <c r="CU14" s="3">
        <v>1</v>
      </c>
      <c r="CV14" s="3">
        <v>1</v>
      </c>
      <c r="CW14" s="3">
        <v>0</v>
      </c>
      <c r="CX14" s="3">
        <v>1</v>
      </c>
      <c r="CY14" s="3">
        <v>1</v>
      </c>
      <c r="CZ14" s="3">
        <v>1</v>
      </c>
      <c r="DA14" s="3">
        <v>1</v>
      </c>
    </row>
    <row r="15" spans="1:106" x14ac:dyDescent="0.2">
      <c r="A15" t="s">
        <v>600</v>
      </c>
      <c r="B15" t="s">
        <v>579</v>
      </c>
      <c r="C15" t="s">
        <v>105</v>
      </c>
      <c r="D15" s="3">
        <v>20</v>
      </c>
      <c r="E15" s="3">
        <v>84</v>
      </c>
      <c r="G15" s="3">
        <v>3</v>
      </c>
      <c r="H15" s="3">
        <v>2</v>
      </c>
      <c r="I15" s="3">
        <v>3</v>
      </c>
      <c r="J15" s="3">
        <v>1</v>
      </c>
      <c r="K15" s="3">
        <v>3</v>
      </c>
      <c r="L15" s="3">
        <v>3</v>
      </c>
      <c r="N15" s="3">
        <v>0</v>
      </c>
      <c r="O15" s="3">
        <v>4</v>
      </c>
      <c r="P15" s="3">
        <v>3</v>
      </c>
      <c r="Q15" s="3">
        <v>4</v>
      </c>
      <c r="R15" s="3">
        <v>4</v>
      </c>
      <c r="S15" s="3">
        <v>4</v>
      </c>
      <c r="U15" s="3">
        <v>2</v>
      </c>
      <c r="V15" s="3">
        <v>3</v>
      </c>
      <c r="W15" s="3">
        <v>2</v>
      </c>
      <c r="X15" s="3">
        <v>4</v>
      </c>
      <c r="Y15" s="3">
        <v>3</v>
      </c>
      <c r="Z15" s="3">
        <v>1</v>
      </c>
      <c r="AA15" s="3">
        <v>4</v>
      </c>
      <c r="AB15" s="3">
        <v>2</v>
      </c>
      <c r="AC15" t="s">
        <v>561</v>
      </c>
      <c r="AE15" s="3">
        <v>7</v>
      </c>
      <c r="AF15" s="3">
        <v>7</v>
      </c>
      <c r="AG15" s="3">
        <v>5</v>
      </c>
      <c r="AH15" s="3">
        <v>6</v>
      </c>
      <c r="AI15" s="3">
        <v>8</v>
      </c>
      <c r="AJ15" s="3">
        <v>3</v>
      </c>
      <c r="AK15" s="3">
        <v>1</v>
      </c>
      <c r="AL15" s="3">
        <v>5</v>
      </c>
      <c r="AN15" s="3">
        <v>8</v>
      </c>
      <c r="AO15" s="3">
        <v>5</v>
      </c>
      <c r="AP15" s="3">
        <v>1</v>
      </c>
      <c r="AQ15" s="3">
        <v>3</v>
      </c>
      <c r="AR15" s="3">
        <v>7</v>
      </c>
      <c r="AS15" s="3">
        <v>9</v>
      </c>
      <c r="AT15" s="3">
        <v>9</v>
      </c>
      <c r="AU15" s="3">
        <v>7</v>
      </c>
      <c r="AV15" s="3">
        <v>7</v>
      </c>
      <c r="AW15" s="3">
        <v>5</v>
      </c>
      <c r="AX15" s="3">
        <v>3</v>
      </c>
      <c r="AY15" s="3">
        <v>8</v>
      </c>
      <c r="AZ15" s="3">
        <v>0</v>
      </c>
      <c r="BA15" s="3">
        <v>0</v>
      </c>
      <c r="BB15" s="3">
        <v>1</v>
      </c>
      <c r="BC15" s="3">
        <v>0</v>
      </c>
      <c r="BD15" s="3">
        <v>1</v>
      </c>
      <c r="BE15" s="3">
        <v>1</v>
      </c>
      <c r="BF15" s="3">
        <v>1</v>
      </c>
      <c r="BG15" s="3">
        <v>1</v>
      </c>
      <c r="BH15" s="3">
        <v>1</v>
      </c>
      <c r="BI15" s="3">
        <v>1</v>
      </c>
      <c r="BJ15" s="3">
        <v>1</v>
      </c>
      <c r="BK15" s="3">
        <v>1</v>
      </c>
      <c r="BL15" s="3">
        <v>1</v>
      </c>
      <c r="BM15" s="3">
        <v>1</v>
      </c>
      <c r="BN15" s="3">
        <v>1</v>
      </c>
      <c r="BO15" t="s">
        <v>560</v>
      </c>
      <c r="BQ15" s="3">
        <v>3</v>
      </c>
      <c r="BR15" s="3">
        <v>2</v>
      </c>
      <c r="BS15" s="3">
        <v>2</v>
      </c>
      <c r="BT15" s="3">
        <v>8</v>
      </c>
      <c r="BU15" s="3">
        <v>8</v>
      </c>
      <c r="BV15" s="3">
        <v>4</v>
      </c>
      <c r="BW15" s="3">
        <v>1</v>
      </c>
      <c r="BX15" s="3">
        <v>7</v>
      </c>
      <c r="BZ15" s="3">
        <v>0</v>
      </c>
      <c r="CA15" s="3">
        <v>0</v>
      </c>
      <c r="CB15" s="3">
        <v>1</v>
      </c>
      <c r="CC15" s="3">
        <v>0</v>
      </c>
      <c r="CD15" s="3">
        <v>0</v>
      </c>
      <c r="CE15" s="3">
        <v>0</v>
      </c>
      <c r="CF15" s="3">
        <v>1</v>
      </c>
      <c r="CG15" s="3">
        <v>1</v>
      </c>
      <c r="CH15" s="3">
        <v>2</v>
      </c>
      <c r="CI15" s="3">
        <v>0</v>
      </c>
      <c r="CJ15" s="3">
        <v>2</v>
      </c>
      <c r="CK15" s="3">
        <v>1</v>
      </c>
      <c r="CL15" s="3">
        <v>0</v>
      </c>
      <c r="CM15" s="3">
        <v>0</v>
      </c>
      <c r="CN15" s="3">
        <v>0</v>
      </c>
      <c r="CO15" s="3">
        <v>1</v>
      </c>
      <c r="CP15" s="3">
        <v>1</v>
      </c>
      <c r="CQ15" s="3">
        <v>1</v>
      </c>
      <c r="CR15" s="3">
        <v>1</v>
      </c>
      <c r="CS15" s="3">
        <v>1</v>
      </c>
      <c r="CT15" s="3">
        <v>0</v>
      </c>
      <c r="CU15" s="3">
        <v>0</v>
      </c>
      <c r="CV15" s="3">
        <v>1</v>
      </c>
      <c r="CW15" s="3">
        <v>1</v>
      </c>
      <c r="CX15" s="3">
        <v>1</v>
      </c>
      <c r="CY15" s="3">
        <v>1</v>
      </c>
      <c r="CZ15" s="3">
        <v>1</v>
      </c>
      <c r="DA15" s="3">
        <v>0</v>
      </c>
    </row>
    <row r="16" spans="1:106" x14ac:dyDescent="0.2">
      <c r="A16" t="s">
        <v>600</v>
      </c>
      <c r="B16" t="s">
        <v>580</v>
      </c>
      <c r="C16" t="s">
        <v>105</v>
      </c>
      <c r="D16" s="3">
        <v>24</v>
      </c>
      <c r="E16" s="3">
        <v>172</v>
      </c>
      <c r="G16" s="3">
        <v>0</v>
      </c>
      <c r="H16" s="3">
        <v>0</v>
      </c>
      <c r="I16" s="3">
        <v>4</v>
      </c>
      <c r="J16" s="3">
        <v>0</v>
      </c>
      <c r="K16" s="3">
        <v>5</v>
      </c>
      <c r="L16" s="3">
        <v>5</v>
      </c>
      <c r="N16" s="3">
        <v>0</v>
      </c>
      <c r="O16" s="3">
        <v>5</v>
      </c>
      <c r="P16" s="3">
        <v>5</v>
      </c>
      <c r="Q16" s="3">
        <v>5</v>
      </c>
      <c r="R16" s="3">
        <v>5</v>
      </c>
      <c r="S16" s="3">
        <v>5</v>
      </c>
      <c r="U16" s="3">
        <v>4</v>
      </c>
      <c r="V16" s="3">
        <v>0</v>
      </c>
      <c r="W16" s="3">
        <v>5</v>
      </c>
      <c r="X16" s="3">
        <v>2</v>
      </c>
      <c r="Y16" s="3">
        <v>0</v>
      </c>
      <c r="Z16" s="3">
        <v>0</v>
      </c>
      <c r="AA16" s="3">
        <v>1</v>
      </c>
      <c r="AB16" s="3">
        <v>5</v>
      </c>
      <c r="AC16" t="s">
        <v>561</v>
      </c>
      <c r="AE16" s="3">
        <v>1</v>
      </c>
      <c r="AF16" s="3">
        <v>8</v>
      </c>
      <c r="AG16" s="3">
        <v>6</v>
      </c>
      <c r="AH16" s="3">
        <v>5</v>
      </c>
      <c r="AI16" s="3">
        <v>7</v>
      </c>
      <c r="AJ16" s="3">
        <v>7</v>
      </c>
      <c r="AK16" s="3">
        <v>8</v>
      </c>
      <c r="AL16" s="3">
        <v>5</v>
      </c>
      <c r="AN16" s="3">
        <v>8</v>
      </c>
      <c r="AO16" s="3">
        <v>6</v>
      </c>
      <c r="AP16" s="3">
        <v>8</v>
      </c>
      <c r="AQ16" s="3">
        <v>7</v>
      </c>
      <c r="AR16" s="3">
        <v>7</v>
      </c>
      <c r="AS16" s="3">
        <v>5</v>
      </c>
      <c r="AT16" s="3">
        <v>6</v>
      </c>
      <c r="AU16" s="3">
        <v>9</v>
      </c>
      <c r="AV16" s="3">
        <v>8</v>
      </c>
      <c r="AW16" s="3">
        <v>6</v>
      </c>
      <c r="AX16" s="3">
        <v>7</v>
      </c>
      <c r="AY16" s="3">
        <v>6</v>
      </c>
      <c r="AZ16" s="3">
        <v>0</v>
      </c>
      <c r="BA16" s="3">
        <v>0</v>
      </c>
      <c r="BB16" s="3">
        <v>1</v>
      </c>
      <c r="BC16" s="3">
        <v>0</v>
      </c>
      <c r="BD16" s="3">
        <v>1</v>
      </c>
      <c r="BE16" s="3">
        <v>1</v>
      </c>
      <c r="BF16" s="3">
        <v>0</v>
      </c>
      <c r="BG16" s="3">
        <v>1</v>
      </c>
      <c r="BH16" s="3">
        <v>0</v>
      </c>
      <c r="BI16" s="3">
        <v>1</v>
      </c>
      <c r="BJ16" s="3">
        <v>1</v>
      </c>
      <c r="BK16" s="3">
        <v>1</v>
      </c>
      <c r="BL16" s="3">
        <v>0</v>
      </c>
      <c r="BM16" s="3">
        <v>1</v>
      </c>
      <c r="BN16" s="3">
        <v>1</v>
      </c>
      <c r="BO16" t="s">
        <v>560</v>
      </c>
      <c r="BQ16" s="3">
        <v>10</v>
      </c>
      <c r="BR16" s="3">
        <v>9</v>
      </c>
      <c r="BS16" s="3">
        <v>7</v>
      </c>
      <c r="BT16" s="3">
        <v>7</v>
      </c>
      <c r="BU16" s="3">
        <v>8</v>
      </c>
      <c r="BV16" s="3">
        <v>6</v>
      </c>
      <c r="BW16" s="3">
        <v>8</v>
      </c>
      <c r="BX16" s="3">
        <v>8</v>
      </c>
      <c r="BZ16" s="3">
        <v>9</v>
      </c>
      <c r="CA16" s="3">
        <v>8</v>
      </c>
      <c r="CB16" s="3">
        <v>6</v>
      </c>
      <c r="CC16" s="3">
        <v>6</v>
      </c>
      <c r="CD16" s="3">
        <v>8</v>
      </c>
      <c r="CE16" s="3">
        <v>4</v>
      </c>
      <c r="CF16" s="3">
        <v>6</v>
      </c>
      <c r="CG16" s="3">
        <v>8</v>
      </c>
      <c r="CH16" s="3">
        <v>6</v>
      </c>
      <c r="CI16" s="3">
        <v>7</v>
      </c>
      <c r="CJ16" s="3">
        <v>8</v>
      </c>
      <c r="CK16" s="3">
        <v>7</v>
      </c>
      <c r="CL16" s="3">
        <v>0</v>
      </c>
      <c r="CM16" s="3">
        <v>0</v>
      </c>
      <c r="CN16" s="3">
        <v>0</v>
      </c>
      <c r="CO16" s="3">
        <v>0</v>
      </c>
      <c r="CP16" s="3">
        <v>1</v>
      </c>
      <c r="CQ16" s="3">
        <v>0</v>
      </c>
      <c r="CR16" s="3">
        <v>0</v>
      </c>
      <c r="CS16" s="3">
        <v>1</v>
      </c>
      <c r="CT16" s="3">
        <v>0</v>
      </c>
      <c r="CU16" s="3">
        <v>1</v>
      </c>
      <c r="CV16" s="3">
        <v>1</v>
      </c>
      <c r="CW16" s="3">
        <v>1</v>
      </c>
      <c r="CX16" s="3">
        <v>0</v>
      </c>
      <c r="CY16" s="3">
        <v>1</v>
      </c>
      <c r="CZ16" s="3">
        <v>1</v>
      </c>
      <c r="DA16" s="3">
        <v>1</v>
      </c>
    </row>
    <row r="17" spans="1:106" x14ac:dyDescent="0.2">
      <c r="A17" t="s">
        <v>600</v>
      </c>
      <c r="B17" t="s">
        <v>579</v>
      </c>
      <c r="C17" t="s">
        <v>111</v>
      </c>
      <c r="D17" s="3">
        <v>21</v>
      </c>
      <c r="E17" s="3">
        <v>171</v>
      </c>
      <c r="G17" s="3">
        <v>1</v>
      </c>
      <c r="H17" s="3">
        <v>0</v>
      </c>
      <c r="I17" s="3">
        <v>4</v>
      </c>
      <c r="J17" s="3">
        <v>1</v>
      </c>
      <c r="K17" s="3">
        <v>4</v>
      </c>
      <c r="L17" s="3">
        <v>5</v>
      </c>
      <c r="N17" s="3">
        <v>0</v>
      </c>
      <c r="O17" s="3">
        <v>4</v>
      </c>
      <c r="P17" s="3">
        <v>4</v>
      </c>
      <c r="Q17" s="3">
        <v>5</v>
      </c>
      <c r="R17" s="3">
        <v>3</v>
      </c>
      <c r="S17" s="3">
        <v>4</v>
      </c>
      <c r="U17" s="3">
        <v>5</v>
      </c>
      <c r="V17" s="3">
        <v>2</v>
      </c>
      <c r="W17" s="3">
        <v>4</v>
      </c>
      <c r="X17" s="3">
        <v>2</v>
      </c>
      <c r="Y17" s="3">
        <v>4</v>
      </c>
      <c r="Z17" s="3">
        <v>3</v>
      </c>
      <c r="AA17" s="3">
        <v>3</v>
      </c>
      <c r="AB17" s="3">
        <v>4</v>
      </c>
      <c r="AC17" t="s">
        <v>561</v>
      </c>
      <c r="AE17" s="3">
        <v>9</v>
      </c>
      <c r="AF17" s="3">
        <v>8</v>
      </c>
      <c r="AG17" s="3">
        <v>9</v>
      </c>
      <c r="AH17" s="3">
        <v>7</v>
      </c>
      <c r="AI17" s="3">
        <v>8</v>
      </c>
      <c r="AJ17" s="3">
        <v>8</v>
      </c>
      <c r="AK17" s="3">
        <v>10</v>
      </c>
      <c r="AL17" s="3">
        <v>9</v>
      </c>
      <c r="AN17" s="3">
        <v>9</v>
      </c>
      <c r="AO17" s="3">
        <v>10</v>
      </c>
      <c r="AP17" s="3">
        <v>8</v>
      </c>
      <c r="AQ17" s="3">
        <v>8</v>
      </c>
      <c r="AR17" s="3">
        <v>9</v>
      </c>
      <c r="AS17" s="3">
        <v>9</v>
      </c>
      <c r="AT17" s="3">
        <v>8</v>
      </c>
      <c r="AU17" s="3">
        <v>10</v>
      </c>
      <c r="AV17" s="3">
        <v>9</v>
      </c>
      <c r="AW17" s="3">
        <v>9</v>
      </c>
      <c r="AX17" s="3">
        <v>9</v>
      </c>
      <c r="AY17" s="3">
        <v>10</v>
      </c>
      <c r="AZ17" s="3">
        <v>0</v>
      </c>
      <c r="BA17" s="3">
        <v>0</v>
      </c>
      <c r="BB17" s="3">
        <v>1</v>
      </c>
      <c r="BC17" s="3">
        <v>0</v>
      </c>
      <c r="BD17" s="3">
        <v>1</v>
      </c>
      <c r="BE17" s="3">
        <v>1</v>
      </c>
      <c r="BF17" s="3">
        <v>1</v>
      </c>
      <c r="BG17" s="3">
        <v>1</v>
      </c>
      <c r="BH17" s="3">
        <v>1</v>
      </c>
      <c r="BI17" s="3">
        <v>1</v>
      </c>
      <c r="BJ17" s="3">
        <v>1</v>
      </c>
      <c r="BK17" s="3">
        <v>1</v>
      </c>
      <c r="BL17" s="3">
        <v>0</v>
      </c>
      <c r="BM17" s="3">
        <v>1</v>
      </c>
      <c r="BN17" s="3">
        <v>1</v>
      </c>
      <c r="BO17" t="s">
        <v>560</v>
      </c>
      <c r="BQ17" s="3">
        <v>8</v>
      </c>
      <c r="BR17" s="3">
        <v>10</v>
      </c>
      <c r="BS17" s="3">
        <v>10</v>
      </c>
      <c r="BT17" s="3">
        <v>7</v>
      </c>
      <c r="BU17" s="3">
        <v>9</v>
      </c>
      <c r="BV17" s="3">
        <v>10</v>
      </c>
      <c r="BW17" s="3">
        <v>6</v>
      </c>
      <c r="BX17" s="3">
        <v>8</v>
      </c>
      <c r="BZ17" s="3">
        <v>7</v>
      </c>
      <c r="CA17" s="3">
        <v>9</v>
      </c>
      <c r="CB17" s="3">
        <v>3</v>
      </c>
      <c r="CC17" s="3">
        <v>5</v>
      </c>
      <c r="CD17" s="3">
        <v>6</v>
      </c>
      <c r="CE17" s="3">
        <v>8</v>
      </c>
      <c r="CF17" s="3">
        <v>8</v>
      </c>
      <c r="CG17" s="3">
        <v>9</v>
      </c>
      <c r="CH17" s="3">
        <v>5</v>
      </c>
      <c r="CI17" s="3">
        <v>7</v>
      </c>
      <c r="CJ17" s="3">
        <v>7</v>
      </c>
      <c r="CK17" s="3">
        <v>7</v>
      </c>
      <c r="CL17" s="3">
        <v>0</v>
      </c>
      <c r="CM17" s="3">
        <v>0</v>
      </c>
      <c r="CN17" s="3">
        <v>1</v>
      </c>
      <c r="CO17" s="3">
        <v>0</v>
      </c>
      <c r="CP17" s="3">
        <v>1</v>
      </c>
      <c r="CQ17" s="3">
        <v>1</v>
      </c>
      <c r="CR17" s="3">
        <v>0</v>
      </c>
      <c r="CS17" s="3">
        <v>1</v>
      </c>
      <c r="CT17" s="3">
        <v>0</v>
      </c>
      <c r="CU17" s="3">
        <v>0</v>
      </c>
      <c r="CV17" s="3">
        <v>1</v>
      </c>
      <c r="CW17" s="3">
        <v>0</v>
      </c>
      <c r="CX17" s="3">
        <v>0</v>
      </c>
      <c r="CY17" s="3">
        <v>1</v>
      </c>
      <c r="CZ17" s="3">
        <v>0</v>
      </c>
      <c r="DA17" s="3">
        <v>1</v>
      </c>
    </row>
    <row r="18" spans="1:106" x14ac:dyDescent="0.2">
      <c r="A18" t="s">
        <v>600</v>
      </c>
      <c r="B18" t="s">
        <v>580</v>
      </c>
      <c r="C18" t="s">
        <v>105</v>
      </c>
      <c r="D18" s="3">
        <v>20</v>
      </c>
      <c r="E18" s="3">
        <v>172</v>
      </c>
      <c r="G18" s="3">
        <v>0</v>
      </c>
      <c r="H18" s="3">
        <v>0</v>
      </c>
      <c r="I18" s="3">
        <v>1</v>
      </c>
      <c r="J18" s="3">
        <v>1</v>
      </c>
      <c r="K18" s="3">
        <v>4</v>
      </c>
      <c r="L18" s="3">
        <v>5</v>
      </c>
      <c r="N18" s="3">
        <v>1</v>
      </c>
      <c r="O18" s="3">
        <v>4</v>
      </c>
      <c r="P18" s="3">
        <v>3</v>
      </c>
      <c r="Q18" s="3">
        <v>4</v>
      </c>
      <c r="R18" s="3">
        <v>4</v>
      </c>
      <c r="S18" s="3">
        <v>4</v>
      </c>
      <c r="U18" s="3">
        <v>4</v>
      </c>
      <c r="V18" s="3">
        <v>3</v>
      </c>
      <c r="W18" s="3">
        <v>2</v>
      </c>
      <c r="X18" s="3">
        <v>4</v>
      </c>
      <c r="Y18" s="3">
        <v>3</v>
      </c>
      <c r="Z18" s="3">
        <v>3</v>
      </c>
      <c r="AA18" s="3">
        <v>3</v>
      </c>
      <c r="AB18" s="3">
        <v>2</v>
      </c>
      <c r="AC18" t="s">
        <v>561</v>
      </c>
      <c r="AE18" s="3">
        <v>7</v>
      </c>
      <c r="AF18" s="3">
        <v>6</v>
      </c>
      <c r="AG18" s="3">
        <v>7</v>
      </c>
      <c r="AH18" s="3">
        <v>6</v>
      </c>
      <c r="AI18" s="3">
        <v>6</v>
      </c>
      <c r="AJ18" s="3">
        <v>6</v>
      </c>
      <c r="AK18" s="3">
        <v>5</v>
      </c>
      <c r="AL18" s="3">
        <v>6</v>
      </c>
      <c r="AN18" s="3">
        <v>5</v>
      </c>
      <c r="AO18" s="3">
        <v>6</v>
      </c>
      <c r="AP18" s="3">
        <v>5</v>
      </c>
      <c r="AQ18" s="3">
        <v>4</v>
      </c>
      <c r="AR18" s="3">
        <v>4</v>
      </c>
      <c r="AS18" s="3">
        <v>4</v>
      </c>
      <c r="AT18" s="3">
        <v>4</v>
      </c>
      <c r="AU18" s="3">
        <v>4</v>
      </c>
      <c r="AV18" s="3">
        <v>3</v>
      </c>
      <c r="AW18" s="3">
        <v>4</v>
      </c>
      <c r="AX18" s="3">
        <v>4</v>
      </c>
      <c r="AY18" s="3">
        <v>3</v>
      </c>
      <c r="AZ18" s="3">
        <v>0</v>
      </c>
      <c r="BA18" s="3">
        <v>1</v>
      </c>
      <c r="BB18" s="3">
        <v>1</v>
      </c>
      <c r="BC18" s="3">
        <v>1</v>
      </c>
      <c r="BD18" s="3">
        <v>1</v>
      </c>
      <c r="BE18" s="3">
        <v>1</v>
      </c>
      <c r="BF18" s="3">
        <v>0</v>
      </c>
      <c r="BG18" s="3">
        <v>1</v>
      </c>
      <c r="BH18" s="3">
        <v>0</v>
      </c>
      <c r="BI18" s="3">
        <v>0</v>
      </c>
      <c r="BJ18" s="3">
        <v>1</v>
      </c>
      <c r="BK18" s="3">
        <v>0</v>
      </c>
      <c r="BL18" s="3">
        <v>0</v>
      </c>
      <c r="BM18" s="3">
        <v>1</v>
      </c>
      <c r="BN18" s="3">
        <v>0</v>
      </c>
      <c r="BO18" t="s">
        <v>560</v>
      </c>
      <c r="BQ18" s="3">
        <v>8</v>
      </c>
      <c r="BR18" s="3">
        <v>8</v>
      </c>
      <c r="BS18" s="3">
        <v>9</v>
      </c>
      <c r="BT18" s="3">
        <v>8</v>
      </c>
      <c r="BU18" s="3">
        <v>8</v>
      </c>
      <c r="BV18" s="3">
        <v>6</v>
      </c>
      <c r="BW18" s="3">
        <v>6</v>
      </c>
      <c r="BX18" s="3">
        <v>7</v>
      </c>
      <c r="BZ18" s="3">
        <v>9</v>
      </c>
      <c r="CA18" s="3">
        <v>8</v>
      </c>
      <c r="CB18" s="3">
        <v>6</v>
      </c>
      <c r="CC18" s="3">
        <v>9</v>
      </c>
      <c r="CD18" s="3">
        <v>9</v>
      </c>
      <c r="CE18" s="3">
        <v>10</v>
      </c>
      <c r="CF18" s="3">
        <v>9</v>
      </c>
      <c r="CG18" s="3">
        <v>9</v>
      </c>
      <c r="CH18" s="3">
        <v>8</v>
      </c>
      <c r="CI18" s="3">
        <v>9</v>
      </c>
      <c r="CJ18" s="3">
        <v>7</v>
      </c>
      <c r="CK18" s="3">
        <v>6</v>
      </c>
      <c r="CL18" s="3">
        <v>0</v>
      </c>
      <c r="CM18" s="3">
        <v>0</v>
      </c>
      <c r="CN18" s="3">
        <v>0</v>
      </c>
      <c r="CO18" s="3">
        <v>0</v>
      </c>
      <c r="CP18" s="3">
        <v>1</v>
      </c>
      <c r="CQ18" s="3">
        <v>1</v>
      </c>
      <c r="CR18" s="3">
        <v>0</v>
      </c>
      <c r="CS18" s="3">
        <v>1</v>
      </c>
      <c r="CT18" s="3">
        <v>0</v>
      </c>
      <c r="CU18" s="3">
        <v>0</v>
      </c>
      <c r="CV18" s="3">
        <v>1</v>
      </c>
      <c r="CW18" s="3">
        <v>1</v>
      </c>
      <c r="CX18" s="3">
        <v>1</v>
      </c>
      <c r="CY18" s="3">
        <v>1</v>
      </c>
      <c r="CZ18" s="3">
        <v>1</v>
      </c>
      <c r="DA18" s="3">
        <v>1</v>
      </c>
    </row>
    <row r="19" spans="1:106" x14ac:dyDescent="0.2">
      <c r="A19" t="s">
        <v>600</v>
      </c>
      <c r="B19" t="s">
        <v>580</v>
      </c>
      <c r="C19" t="s">
        <v>109</v>
      </c>
      <c r="D19" s="3">
        <v>22</v>
      </c>
      <c r="E19" s="3">
        <v>117</v>
      </c>
      <c r="G19" s="3">
        <v>0</v>
      </c>
      <c r="H19" s="3">
        <v>0</v>
      </c>
      <c r="I19" s="3">
        <v>4</v>
      </c>
      <c r="J19" s="3">
        <v>1</v>
      </c>
      <c r="K19" s="3">
        <v>4</v>
      </c>
      <c r="L19" s="3">
        <v>5</v>
      </c>
      <c r="N19" s="3">
        <v>1</v>
      </c>
      <c r="O19" s="3">
        <v>4</v>
      </c>
      <c r="P19" s="3">
        <v>4</v>
      </c>
      <c r="Q19" s="3">
        <v>4</v>
      </c>
      <c r="R19" s="3">
        <v>4</v>
      </c>
      <c r="S19" s="3">
        <v>4</v>
      </c>
      <c r="U19" s="3">
        <v>4</v>
      </c>
      <c r="V19" s="3">
        <v>4</v>
      </c>
      <c r="W19" s="3">
        <v>4</v>
      </c>
      <c r="X19" s="3">
        <v>3</v>
      </c>
      <c r="Y19" s="3">
        <v>0</v>
      </c>
      <c r="Z19" s="3">
        <v>0</v>
      </c>
      <c r="AA19" s="3">
        <v>1</v>
      </c>
      <c r="AB19" s="3">
        <v>3</v>
      </c>
      <c r="AC19" t="s">
        <v>561</v>
      </c>
      <c r="AE19" s="11">
        <v>0</v>
      </c>
      <c r="AF19" s="11">
        <v>0</v>
      </c>
      <c r="AG19" s="11">
        <v>0</v>
      </c>
      <c r="AH19" s="11">
        <v>0</v>
      </c>
      <c r="AI19" s="11">
        <v>0</v>
      </c>
      <c r="AJ19" s="11">
        <v>0</v>
      </c>
      <c r="AK19" s="11">
        <v>0</v>
      </c>
      <c r="AL19" s="11">
        <v>0</v>
      </c>
      <c r="AN19" s="3">
        <v>6</v>
      </c>
      <c r="AO19" s="3">
        <v>6</v>
      </c>
      <c r="AP19" s="3">
        <v>0</v>
      </c>
      <c r="AQ19" s="3">
        <v>0</v>
      </c>
      <c r="AR19" s="3">
        <v>5</v>
      </c>
      <c r="AS19" s="3">
        <v>4</v>
      </c>
      <c r="AT19" s="3">
        <v>5</v>
      </c>
      <c r="AU19" s="3">
        <v>4</v>
      </c>
      <c r="AV19" s="3">
        <v>3</v>
      </c>
      <c r="AW19" s="3">
        <v>3</v>
      </c>
      <c r="AX19" s="3">
        <v>0</v>
      </c>
      <c r="AY19" s="3">
        <v>0</v>
      </c>
      <c r="AZ19" s="3">
        <v>0</v>
      </c>
      <c r="BA19" s="3">
        <v>1</v>
      </c>
      <c r="BB19" s="3">
        <v>0</v>
      </c>
      <c r="BC19" s="3">
        <v>1</v>
      </c>
      <c r="BD19" s="3">
        <v>1</v>
      </c>
      <c r="BE19" s="3">
        <v>1</v>
      </c>
      <c r="BF19" s="3">
        <v>0</v>
      </c>
      <c r="BG19" s="3">
        <v>1</v>
      </c>
      <c r="BH19" s="3">
        <v>1</v>
      </c>
      <c r="BI19" s="3">
        <v>0</v>
      </c>
      <c r="BJ19" s="3">
        <v>1</v>
      </c>
      <c r="BK19" s="3">
        <v>0</v>
      </c>
      <c r="BL19" s="3">
        <v>0</v>
      </c>
      <c r="BM19" s="3">
        <v>1</v>
      </c>
      <c r="BN19" s="3">
        <v>1</v>
      </c>
      <c r="BO19" t="s">
        <v>560</v>
      </c>
      <c r="BQ19" s="3">
        <v>0</v>
      </c>
      <c r="BR19" s="3">
        <v>0</v>
      </c>
      <c r="BS19" s="3">
        <v>0</v>
      </c>
      <c r="BT19" s="3">
        <v>0</v>
      </c>
      <c r="BU19" s="3">
        <v>0</v>
      </c>
      <c r="BV19" s="3">
        <v>0</v>
      </c>
      <c r="BW19" s="3">
        <v>0</v>
      </c>
      <c r="BX19" s="3">
        <v>0</v>
      </c>
      <c r="BZ19" s="3">
        <v>5</v>
      </c>
      <c r="CA19" s="3">
        <v>2</v>
      </c>
      <c r="CB19" s="3">
        <v>0</v>
      </c>
      <c r="CC19" s="3">
        <v>0</v>
      </c>
      <c r="CD19" s="3">
        <v>0</v>
      </c>
      <c r="CE19" s="3">
        <v>6</v>
      </c>
      <c r="CF19" s="3">
        <v>5</v>
      </c>
      <c r="CG19" s="3">
        <v>2</v>
      </c>
      <c r="CH19" s="3">
        <v>3</v>
      </c>
      <c r="CI19" s="3">
        <v>2</v>
      </c>
      <c r="CJ19" s="3">
        <v>0</v>
      </c>
      <c r="CK19" s="3">
        <v>0</v>
      </c>
      <c r="CL19" s="3">
        <v>0</v>
      </c>
      <c r="CM19" s="3">
        <v>1</v>
      </c>
      <c r="CN19" s="3">
        <v>1</v>
      </c>
      <c r="CO19" s="3">
        <v>1</v>
      </c>
      <c r="CP19" s="3">
        <v>1</v>
      </c>
      <c r="CQ19" s="3">
        <v>0</v>
      </c>
      <c r="CR19" s="3">
        <v>0</v>
      </c>
      <c r="CS19" s="3">
        <v>1</v>
      </c>
      <c r="CT19" s="3">
        <v>0</v>
      </c>
      <c r="CU19" s="3">
        <v>0</v>
      </c>
      <c r="CV19" s="3">
        <v>1</v>
      </c>
      <c r="CW19" s="3">
        <v>0</v>
      </c>
      <c r="CX19" s="3">
        <v>0</v>
      </c>
      <c r="CY19" s="3">
        <v>1</v>
      </c>
      <c r="CZ19" s="3">
        <v>0</v>
      </c>
      <c r="DA19" s="3">
        <v>0</v>
      </c>
    </row>
    <row r="20" spans="1:106" x14ac:dyDescent="0.2">
      <c r="A20" t="s">
        <v>600</v>
      </c>
      <c r="B20" t="s">
        <v>580</v>
      </c>
      <c r="C20" t="s">
        <v>105</v>
      </c>
      <c r="D20" s="3">
        <v>28</v>
      </c>
      <c r="E20" s="3">
        <v>171</v>
      </c>
      <c r="G20" s="3">
        <v>3</v>
      </c>
      <c r="H20" s="3">
        <v>1</v>
      </c>
      <c r="I20" s="3">
        <v>1</v>
      </c>
      <c r="J20" s="3">
        <v>3</v>
      </c>
      <c r="K20" s="3">
        <v>2</v>
      </c>
      <c r="L20" s="3">
        <v>1</v>
      </c>
      <c r="N20" s="3">
        <v>1</v>
      </c>
      <c r="O20" s="3">
        <v>4</v>
      </c>
      <c r="P20" s="3">
        <v>2</v>
      </c>
      <c r="Q20" s="3">
        <v>2</v>
      </c>
      <c r="R20" s="3">
        <v>3</v>
      </c>
      <c r="S20" s="3">
        <v>2</v>
      </c>
      <c r="U20" s="3">
        <v>3</v>
      </c>
      <c r="V20" s="3">
        <v>1</v>
      </c>
      <c r="W20" s="3">
        <v>1</v>
      </c>
      <c r="X20" s="3">
        <v>3</v>
      </c>
      <c r="Y20" s="3">
        <v>3</v>
      </c>
      <c r="Z20" s="3">
        <v>1</v>
      </c>
      <c r="AA20" s="3">
        <v>2</v>
      </c>
      <c r="AB20" s="3">
        <v>3</v>
      </c>
      <c r="AC20" t="s">
        <v>561</v>
      </c>
      <c r="AE20" s="3">
        <v>7</v>
      </c>
      <c r="AF20" s="3">
        <v>7</v>
      </c>
      <c r="AG20" s="3">
        <v>7</v>
      </c>
      <c r="AH20" s="3">
        <v>6</v>
      </c>
      <c r="AI20" s="3">
        <v>7</v>
      </c>
      <c r="AJ20" s="3">
        <v>4</v>
      </c>
      <c r="AK20" s="3">
        <v>4</v>
      </c>
      <c r="AL20" s="3">
        <v>7</v>
      </c>
      <c r="AN20" s="3">
        <v>3</v>
      </c>
      <c r="AO20" s="3">
        <v>3</v>
      </c>
      <c r="AP20" s="3">
        <v>7</v>
      </c>
      <c r="AQ20" s="3">
        <v>3</v>
      </c>
      <c r="AR20" s="3">
        <v>4</v>
      </c>
      <c r="AS20" s="3">
        <v>3</v>
      </c>
      <c r="AT20" s="3">
        <v>6</v>
      </c>
      <c r="AU20" s="3">
        <v>3</v>
      </c>
      <c r="AV20" s="3">
        <v>6</v>
      </c>
      <c r="AW20" s="3">
        <v>4</v>
      </c>
      <c r="AX20" s="3">
        <v>2</v>
      </c>
      <c r="AY20" s="3">
        <v>3</v>
      </c>
      <c r="AZ20" s="3">
        <v>0</v>
      </c>
      <c r="BA20" s="3">
        <v>1</v>
      </c>
      <c r="BB20" s="3">
        <v>0</v>
      </c>
      <c r="BC20" s="3">
        <v>1</v>
      </c>
      <c r="BD20" s="3">
        <v>1</v>
      </c>
      <c r="BE20" s="3">
        <v>0</v>
      </c>
      <c r="BF20" s="3">
        <v>1</v>
      </c>
      <c r="BG20" s="3">
        <v>1</v>
      </c>
      <c r="BH20" s="3">
        <v>0</v>
      </c>
      <c r="BI20" s="3">
        <v>1</v>
      </c>
      <c r="BJ20" s="3">
        <v>1</v>
      </c>
      <c r="BK20" s="3">
        <v>1</v>
      </c>
      <c r="BL20" s="3">
        <v>1</v>
      </c>
      <c r="BM20" s="3">
        <v>1</v>
      </c>
      <c r="BN20" s="3">
        <v>1</v>
      </c>
      <c r="BO20" t="s">
        <v>560</v>
      </c>
      <c r="BQ20" s="3">
        <v>7</v>
      </c>
      <c r="BR20" s="3">
        <v>8</v>
      </c>
      <c r="BS20" s="3">
        <v>7</v>
      </c>
      <c r="BT20" s="3">
        <v>7</v>
      </c>
      <c r="BU20" s="3">
        <v>9</v>
      </c>
      <c r="BV20" s="3">
        <v>7</v>
      </c>
      <c r="BW20" s="3">
        <v>5</v>
      </c>
      <c r="BX20" s="3">
        <v>5</v>
      </c>
      <c r="BZ20" s="3">
        <v>7</v>
      </c>
      <c r="CA20" s="3">
        <v>6</v>
      </c>
      <c r="CB20" s="3">
        <v>5</v>
      </c>
      <c r="CC20" s="3">
        <v>7</v>
      </c>
      <c r="CD20" s="3">
        <v>7</v>
      </c>
      <c r="CE20" s="3">
        <v>7</v>
      </c>
      <c r="CF20" s="3">
        <v>7</v>
      </c>
      <c r="CG20" s="3">
        <v>3</v>
      </c>
      <c r="CH20" s="3">
        <v>6</v>
      </c>
      <c r="CI20" s="3">
        <v>3</v>
      </c>
      <c r="CJ20" s="3">
        <v>2</v>
      </c>
      <c r="CK20" s="3">
        <v>5</v>
      </c>
      <c r="CL20" s="3">
        <v>0</v>
      </c>
      <c r="CM20" s="3">
        <v>1</v>
      </c>
      <c r="CN20" s="3">
        <v>0</v>
      </c>
      <c r="CO20" s="3">
        <v>1</v>
      </c>
      <c r="CP20" s="3">
        <v>1</v>
      </c>
      <c r="CQ20" s="3">
        <v>0</v>
      </c>
      <c r="CR20" s="3">
        <v>0</v>
      </c>
      <c r="CS20" s="3">
        <v>1</v>
      </c>
      <c r="CT20" s="3">
        <v>0</v>
      </c>
      <c r="CU20" s="3">
        <v>0</v>
      </c>
      <c r="CV20" s="3">
        <v>1</v>
      </c>
      <c r="CW20" s="3">
        <v>0</v>
      </c>
      <c r="CX20" s="3">
        <v>1</v>
      </c>
      <c r="CY20" s="3">
        <v>0</v>
      </c>
      <c r="CZ20" s="3">
        <v>0</v>
      </c>
      <c r="DA20" s="3">
        <v>1</v>
      </c>
      <c r="DB20" t="s">
        <v>571</v>
      </c>
    </row>
    <row r="21" spans="1:106" x14ac:dyDescent="0.2">
      <c r="A21" t="s">
        <v>600</v>
      </c>
      <c r="B21" t="s">
        <v>580</v>
      </c>
      <c r="C21" t="s">
        <v>105</v>
      </c>
      <c r="D21" s="3">
        <v>21</v>
      </c>
      <c r="E21" s="3">
        <v>96</v>
      </c>
      <c r="G21" s="3">
        <v>0</v>
      </c>
      <c r="H21" s="3">
        <v>1</v>
      </c>
      <c r="I21" s="3">
        <v>4</v>
      </c>
      <c r="J21" s="3">
        <v>2</v>
      </c>
      <c r="K21" s="3">
        <v>4</v>
      </c>
      <c r="L21" s="3">
        <v>4</v>
      </c>
      <c r="N21" s="3">
        <v>0</v>
      </c>
      <c r="O21" s="3">
        <v>4</v>
      </c>
      <c r="P21" s="3">
        <v>5</v>
      </c>
      <c r="Q21" s="3">
        <v>5</v>
      </c>
      <c r="R21" s="3">
        <v>4</v>
      </c>
      <c r="S21" s="3">
        <v>4</v>
      </c>
      <c r="U21" s="3">
        <v>3</v>
      </c>
      <c r="V21" s="3">
        <v>5</v>
      </c>
      <c r="W21" s="3">
        <v>1</v>
      </c>
      <c r="X21" s="3">
        <v>4</v>
      </c>
      <c r="Y21" s="3">
        <v>4</v>
      </c>
      <c r="Z21" s="3">
        <v>5</v>
      </c>
      <c r="AA21" s="3">
        <v>4</v>
      </c>
      <c r="AB21" s="3">
        <v>1</v>
      </c>
      <c r="AC21" t="s">
        <v>561</v>
      </c>
      <c r="AE21" s="3">
        <v>10</v>
      </c>
      <c r="AF21" s="3">
        <v>10</v>
      </c>
      <c r="AG21" s="3">
        <v>9</v>
      </c>
      <c r="AH21" s="3">
        <v>8</v>
      </c>
      <c r="AI21" s="3">
        <v>9</v>
      </c>
      <c r="AJ21" s="3">
        <v>9</v>
      </c>
      <c r="AK21" s="3">
        <v>8</v>
      </c>
      <c r="AL21" s="3">
        <v>9</v>
      </c>
      <c r="AN21" s="3">
        <v>9</v>
      </c>
      <c r="AO21" s="3">
        <v>10</v>
      </c>
      <c r="AP21" s="3">
        <v>1</v>
      </c>
      <c r="AQ21" s="3">
        <v>9</v>
      </c>
      <c r="AR21" s="3">
        <v>9</v>
      </c>
      <c r="AS21" s="3">
        <v>8</v>
      </c>
      <c r="AT21" s="3">
        <v>10</v>
      </c>
      <c r="AU21" s="3">
        <v>9</v>
      </c>
      <c r="AV21" s="3">
        <v>8</v>
      </c>
      <c r="AW21" s="3">
        <v>8</v>
      </c>
      <c r="AX21" s="3">
        <v>1</v>
      </c>
      <c r="AY21" s="3">
        <v>6</v>
      </c>
      <c r="AZ21" s="3">
        <v>0</v>
      </c>
      <c r="BA21" s="3">
        <v>1</v>
      </c>
      <c r="BB21" s="3">
        <v>1</v>
      </c>
      <c r="BC21" s="3">
        <v>1</v>
      </c>
      <c r="BD21" s="3">
        <v>1</v>
      </c>
      <c r="BE21" s="3">
        <v>1</v>
      </c>
      <c r="BF21" s="3">
        <v>1</v>
      </c>
      <c r="BG21" s="3">
        <v>1</v>
      </c>
      <c r="BH21" s="3">
        <v>0</v>
      </c>
      <c r="BI21" s="3">
        <v>1</v>
      </c>
      <c r="BJ21" s="3">
        <v>1</v>
      </c>
      <c r="BK21" s="3">
        <v>0</v>
      </c>
      <c r="BL21" s="3">
        <v>0</v>
      </c>
      <c r="BM21" s="3">
        <v>1</v>
      </c>
      <c r="BN21" s="3">
        <v>0</v>
      </c>
      <c r="BO21" t="s">
        <v>560</v>
      </c>
      <c r="BQ21" s="3">
        <v>9</v>
      </c>
      <c r="BR21" s="3">
        <v>10</v>
      </c>
      <c r="BS21" s="3">
        <v>9</v>
      </c>
      <c r="BT21" s="3">
        <v>7</v>
      </c>
      <c r="BU21" s="3">
        <v>9</v>
      </c>
      <c r="BV21" s="3">
        <v>5</v>
      </c>
      <c r="BW21" s="3">
        <v>3</v>
      </c>
      <c r="BX21" s="3">
        <v>6</v>
      </c>
      <c r="BZ21" s="3">
        <v>8</v>
      </c>
      <c r="CA21" s="3">
        <v>7</v>
      </c>
      <c r="CB21" s="3">
        <v>1</v>
      </c>
      <c r="CC21" s="3">
        <v>8</v>
      </c>
      <c r="CD21" s="3">
        <v>9</v>
      </c>
      <c r="CE21" s="3">
        <v>6</v>
      </c>
      <c r="CF21" s="3">
        <v>8</v>
      </c>
      <c r="CG21" s="3">
        <v>9</v>
      </c>
      <c r="CH21" s="3">
        <v>8</v>
      </c>
      <c r="CI21" s="3">
        <v>8</v>
      </c>
      <c r="CJ21" s="3">
        <v>2</v>
      </c>
      <c r="CK21" s="3">
        <v>3</v>
      </c>
      <c r="CL21" s="3">
        <v>0</v>
      </c>
      <c r="CM21" s="3">
        <v>0</v>
      </c>
      <c r="CN21" s="3">
        <v>0</v>
      </c>
      <c r="CO21" s="3">
        <v>0</v>
      </c>
      <c r="CP21" s="3">
        <v>1</v>
      </c>
      <c r="CQ21" s="3">
        <v>1</v>
      </c>
      <c r="CR21" s="3">
        <v>0</v>
      </c>
      <c r="CS21" s="3">
        <v>1</v>
      </c>
      <c r="CT21" s="3">
        <v>0</v>
      </c>
      <c r="CU21" s="3">
        <v>0</v>
      </c>
      <c r="CV21" s="3">
        <v>1</v>
      </c>
      <c r="CW21" s="3">
        <v>1</v>
      </c>
      <c r="CX21" s="3">
        <v>1</v>
      </c>
      <c r="CY21" s="3">
        <v>1</v>
      </c>
      <c r="CZ21" s="3">
        <v>0</v>
      </c>
      <c r="DA21" s="3">
        <v>0</v>
      </c>
      <c r="DB21" t="s">
        <v>570</v>
      </c>
    </row>
    <row r="22" spans="1:106" x14ac:dyDescent="0.2">
      <c r="A22" t="s">
        <v>600</v>
      </c>
      <c r="B22" t="s">
        <v>580</v>
      </c>
      <c r="C22" t="s">
        <v>105</v>
      </c>
      <c r="D22" s="3">
        <v>21</v>
      </c>
      <c r="E22" s="3">
        <v>171</v>
      </c>
      <c r="G22" s="3">
        <v>0</v>
      </c>
      <c r="H22" s="3">
        <v>1</v>
      </c>
      <c r="I22" s="3">
        <v>4</v>
      </c>
      <c r="J22" s="3">
        <v>2</v>
      </c>
      <c r="K22" s="3">
        <v>4</v>
      </c>
      <c r="L22" s="3">
        <v>5</v>
      </c>
      <c r="N22" s="3">
        <v>0</v>
      </c>
      <c r="O22" s="3">
        <v>4</v>
      </c>
      <c r="P22" s="3">
        <v>5</v>
      </c>
      <c r="Q22" s="3">
        <v>5</v>
      </c>
      <c r="R22" s="3">
        <v>3</v>
      </c>
      <c r="S22" s="3">
        <v>3</v>
      </c>
      <c r="U22" s="3">
        <v>3</v>
      </c>
      <c r="V22" s="3">
        <v>2</v>
      </c>
      <c r="W22" s="3">
        <v>3</v>
      </c>
      <c r="X22" s="3">
        <v>2</v>
      </c>
      <c r="Y22" s="3">
        <v>3</v>
      </c>
      <c r="Z22" s="3">
        <v>4</v>
      </c>
      <c r="AA22" s="3">
        <v>4</v>
      </c>
      <c r="AB22" s="3">
        <v>3</v>
      </c>
      <c r="AC22" t="s">
        <v>561</v>
      </c>
      <c r="AE22" s="3">
        <v>8</v>
      </c>
      <c r="AF22" s="3">
        <v>7</v>
      </c>
      <c r="AG22" s="3">
        <v>9</v>
      </c>
      <c r="AH22" s="3">
        <v>7</v>
      </c>
      <c r="AI22" s="3">
        <v>7</v>
      </c>
      <c r="AJ22" s="3">
        <v>7</v>
      </c>
      <c r="AK22" s="3">
        <v>6</v>
      </c>
      <c r="AL22" s="3">
        <v>6</v>
      </c>
      <c r="AN22" s="3">
        <v>8</v>
      </c>
      <c r="AO22" s="3">
        <v>8</v>
      </c>
      <c r="AP22" s="3">
        <v>5</v>
      </c>
      <c r="AQ22" s="3">
        <v>5</v>
      </c>
      <c r="AR22" s="3">
        <v>6</v>
      </c>
      <c r="AS22" s="3">
        <v>7</v>
      </c>
      <c r="AT22" s="3">
        <v>7</v>
      </c>
      <c r="AU22" s="3">
        <v>7</v>
      </c>
      <c r="AV22" s="3">
        <v>7</v>
      </c>
      <c r="AW22" s="3">
        <v>7</v>
      </c>
      <c r="AX22" s="3">
        <v>5</v>
      </c>
      <c r="AY22" s="3">
        <v>6</v>
      </c>
      <c r="AZ22" s="3">
        <v>0</v>
      </c>
      <c r="BA22" s="3">
        <v>0</v>
      </c>
      <c r="BB22" s="3">
        <v>1</v>
      </c>
      <c r="BC22" s="3">
        <v>1</v>
      </c>
      <c r="BD22" s="3">
        <v>1</v>
      </c>
      <c r="BE22" s="3">
        <v>1</v>
      </c>
      <c r="BF22" s="3">
        <v>0</v>
      </c>
      <c r="BG22" s="3">
        <v>1</v>
      </c>
      <c r="BH22" s="3">
        <v>0</v>
      </c>
      <c r="BI22" s="3">
        <v>0</v>
      </c>
      <c r="BJ22" s="3">
        <v>1</v>
      </c>
      <c r="BK22" s="3">
        <v>0</v>
      </c>
      <c r="BL22" s="3">
        <v>1</v>
      </c>
      <c r="BM22" s="3">
        <v>1</v>
      </c>
      <c r="BN22" s="3">
        <v>0</v>
      </c>
      <c r="BO22" t="s">
        <v>560</v>
      </c>
      <c r="BQ22" s="3">
        <v>4</v>
      </c>
      <c r="BR22" s="3">
        <v>6</v>
      </c>
      <c r="BS22" s="3">
        <v>7</v>
      </c>
      <c r="BT22" s="3">
        <v>7</v>
      </c>
      <c r="BU22" s="3">
        <v>7</v>
      </c>
      <c r="BV22" s="3">
        <v>7</v>
      </c>
      <c r="BW22" s="3">
        <v>6</v>
      </c>
      <c r="BX22" s="3">
        <v>6</v>
      </c>
      <c r="BZ22" s="3">
        <v>6</v>
      </c>
      <c r="CA22" s="3">
        <v>5</v>
      </c>
      <c r="CB22" s="3">
        <v>5</v>
      </c>
      <c r="CC22" s="3">
        <v>5</v>
      </c>
      <c r="CD22" s="3">
        <v>6</v>
      </c>
      <c r="CE22" s="3">
        <v>7</v>
      </c>
      <c r="CF22" s="3">
        <v>8</v>
      </c>
      <c r="CG22" s="3">
        <v>8</v>
      </c>
      <c r="CH22" s="3">
        <v>7</v>
      </c>
      <c r="CI22" s="3">
        <v>6</v>
      </c>
      <c r="CJ22" s="3">
        <v>6</v>
      </c>
      <c r="CK22" s="3">
        <v>8</v>
      </c>
      <c r="CL22" s="3">
        <v>0</v>
      </c>
      <c r="CM22" s="3">
        <v>0</v>
      </c>
      <c r="CN22" s="3">
        <v>1</v>
      </c>
      <c r="CO22" s="3">
        <v>0</v>
      </c>
      <c r="CP22" s="3">
        <v>1</v>
      </c>
      <c r="CQ22" s="3">
        <v>1</v>
      </c>
      <c r="CR22" s="3">
        <v>0</v>
      </c>
      <c r="CS22" s="3">
        <v>1</v>
      </c>
      <c r="CT22" s="3">
        <v>0</v>
      </c>
      <c r="CU22" s="3">
        <v>0</v>
      </c>
      <c r="CV22" s="3">
        <v>1</v>
      </c>
      <c r="CW22" s="3">
        <v>0</v>
      </c>
      <c r="CX22" s="3">
        <v>0</v>
      </c>
      <c r="CY22" s="3">
        <v>1</v>
      </c>
      <c r="CZ22" s="3">
        <v>0</v>
      </c>
      <c r="DA22" s="3">
        <v>0</v>
      </c>
    </row>
    <row r="23" spans="1:106" x14ac:dyDescent="0.2">
      <c r="A23" t="s">
        <v>600</v>
      </c>
      <c r="B23" t="s">
        <v>579</v>
      </c>
      <c r="C23" t="s">
        <v>110</v>
      </c>
      <c r="D23" s="3">
        <v>24</v>
      </c>
      <c r="E23" s="3">
        <v>171</v>
      </c>
      <c r="G23" s="3">
        <v>0</v>
      </c>
      <c r="H23" s="3">
        <v>1</v>
      </c>
      <c r="I23" s="3">
        <v>1</v>
      </c>
      <c r="J23" s="3">
        <v>0</v>
      </c>
      <c r="K23" s="3">
        <v>4</v>
      </c>
      <c r="L23" s="3">
        <v>4</v>
      </c>
      <c r="N23" s="3">
        <v>2</v>
      </c>
      <c r="O23" s="3">
        <v>4</v>
      </c>
      <c r="P23" s="3">
        <v>4</v>
      </c>
      <c r="Q23" s="3">
        <v>4</v>
      </c>
      <c r="R23" s="3">
        <v>5</v>
      </c>
      <c r="S23" s="3">
        <v>4</v>
      </c>
      <c r="U23" s="3">
        <v>2</v>
      </c>
      <c r="V23" s="3">
        <v>4</v>
      </c>
      <c r="W23" s="3">
        <v>1</v>
      </c>
      <c r="X23" s="3">
        <v>4</v>
      </c>
      <c r="Y23" s="3">
        <v>0</v>
      </c>
      <c r="Z23" s="3">
        <v>4</v>
      </c>
      <c r="AA23" s="3">
        <v>4</v>
      </c>
      <c r="AB23" s="3">
        <v>1</v>
      </c>
      <c r="AC23" t="s">
        <v>563</v>
      </c>
      <c r="AE23" s="3">
        <v>9</v>
      </c>
      <c r="AF23" s="3">
        <v>8</v>
      </c>
      <c r="AG23" s="3">
        <v>5</v>
      </c>
      <c r="AH23" s="3">
        <v>8</v>
      </c>
      <c r="AI23" s="3">
        <v>1</v>
      </c>
      <c r="AJ23" s="3">
        <v>9</v>
      </c>
      <c r="AK23" s="3">
        <v>0</v>
      </c>
      <c r="AL23" s="3">
        <v>9</v>
      </c>
      <c r="AN23" s="3">
        <v>4</v>
      </c>
      <c r="AO23" s="3">
        <v>9</v>
      </c>
      <c r="AP23" s="3">
        <v>0</v>
      </c>
      <c r="AQ23" s="3">
        <v>2</v>
      </c>
      <c r="AR23" s="3">
        <v>6</v>
      </c>
      <c r="AS23" s="3">
        <v>0</v>
      </c>
      <c r="AT23" s="3">
        <v>7</v>
      </c>
      <c r="AU23" s="3">
        <v>7</v>
      </c>
      <c r="AV23" s="3">
        <v>6</v>
      </c>
      <c r="AW23" s="3">
        <v>6</v>
      </c>
      <c r="AX23" s="3">
        <v>0</v>
      </c>
      <c r="AY23" s="3">
        <v>0</v>
      </c>
      <c r="AZ23" s="3">
        <v>0</v>
      </c>
      <c r="BA23" s="3">
        <v>1</v>
      </c>
      <c r="BB23" s="3">
        <v>0</v>
      </c>
      <c r="BC23" s="3">
        <v>1</v>
      </c>
      <c r="BD23" s="3">
        <v>1</v>
      </c>
      <c r="BE23" s="3">
        <v>1</v>
      </c>
      <c r="BF23" s="3">
        <v>0</v>
      </c>
      <c r="BG23" s="3">
        <v>1</v>
      </c>
      <c r="BH23" s="3">
        <v>0</v>
      </c>
      <c r="BI23" s="3">
        <v>0</v>
      </c>
      <c r="BJ23" s="3">
        <v>1</v>
      </c>
      <c r="BK23" s="3">
        <v>0</v>
      </c>
      <c r="BL23" s="3">
        <v>0</v>
      </c>
      <c r="BM23" s="3">
        <v>1</v>
      </c>
      <c r="BN23" s="3">
        <v>0</v>
      </c>
      <c r="BO23" t="s">
        <v>562</v>
      </c>
      <c r="BQ23" s="3">
        <v>10</v>
      </c>
      <c r="BR23" s="3">
        <v>9</v>
      </c>
      <c r="BS23" s="3">
        <v>10</v>
      </c>
      <c r="BT23" s="3">
        <v>10</v>
      </c>
      <c r="BU23" s="3">
        <v>4</v>
      </c>
      <c r="BV23" s="3">
        <v>8</v>
      </c>
      <c r="BW23" s="3">
        <v>0</v>
      </c>
      <c r="BX23" s="3">
        <v>10</v>
      </c>
      <c r="BZ23" s="3">
        <v>10</v>
      </c>
      <c r="CA23" s="3">
        <v>10</v>
      </c>
      <c r="CB23" s="3">
        <v>0</v>
      </c>
      <c r="CC23" s="3">
        <v>5</v>
      </c>
      <c r="CD23" s="3">
        <v>9</v>
      </c>
      <c r="CE23" s="3">
        <v>8</v>
      </c>
      <c r="CF23" s="3">
        <v>9</v>
      </c>
      <c r="CG23" s="3">
        <v>9</v>
      </c>
      <c r="CH23" s="3">
        <v>9</v>
      </c>
      <c r="CI23" s="3">
        <v>9</v>
      </c>
      <c r="CJ23" s="3">
        <v>0</v>
      </c>
      <c r="CK23" s="3">
        <v>1</v>
      </c>
      <c r="CL23" s="3">
        <v>0</v>
      </c>
      <c r="CM23" s="3">
        <v>0</v>
      </c>
      <c r="CN23" s="3">
        <v>0</v>
      </c>
      <c r="CO23" s="3">
        <v>1</v>
      </c>
      <c r="CP23" s="3">
        <v>1</v>
      </c>
      <c r="CQ23" s="3">
        <v>1</v>
      </c>
      <c r="CR23" s="3">
        <v>0</v>
      </c>
      <c r="CS23" s="3">
        <v>1</v>
      </c>
      <c r="CT23" s="3">
        <v>0</v>
      </c>
      <c r="CU23" s="3">
        <v>0</v>
      </c>
      <c r="CV23" s="3">
        <v>1</v>
      </c>
      <c r="CW23" s="3">
        <v>1</v>
      </c>
      <c r="CX23" s="3">
        <v>0</v>
      </c>
      <c r="CY23" s="3">
        <v>1</v>
      </c>
      <c r="CZ23" s="3">
        <v>1</v>
      </c>
      <c r="DA23" s="3">
        <v>1</v>
      </c>
    </row>
    <row r="24" spans="1:106" x14ac:dyDescent="0.2">
      <c r="A24" t="s">
        <v>600</v>
      </c>
      <c r="B24" t="s">
        <v>580</v>
      </c>
      <c r="C24" t="s">
        <v>110</v>
      </c>
      <c r="D24" s="3">
        <v>20</v>
      </c>
      <c r="E24" s="3">
        <v>171</v>
      </c>
      <c r="G24" s="3">
        <v>1</v>
      </c>
      <c r="H24" s="3">
        <v>1</v>
      </c>
      <c r="I24" s="3">
        <v>3</v>
      </c>
      <c r="J24" s="3">
        <v>1</v>
      </c>
      <c r="K24" s="3">
        <v>3</v>
      </c>
      <c r="L24" s="3">
        <v>4</v>
      </c>
      <c r="N24" s="3">
        <v>1</v>
      </c>
      <c r="O24" s="3">
        <v>4</v>
      </c>
      <c r="P24" s="3">
        <v>3</v>
      </c>
      <c r="Q24" s="3">
        <v>4</v>
      </c>
      <c r="R24" s="3">
        <v>4</v>
      </c>
      <c r="S24" s="3">
        <v>4</v>
      </c>
      <c r="U24" s="3">
        <v>2</v>
      </c>
      <c r="V24" s="3">
        <v>4</v>
      </c>
      <c r="W24" s="3">
        <v>1</v>
      </c>
      <c r="X24" s="3">
        <v>4</v>
      </c>
      <c r="Y24" s="3">
        <v>4</v>
      </c>
      <c r="Z24" s="3">
        <v>2</v>
      </c>
      <c r="AA24" s="3">
        <v>3</v>
      </c>
      <c r="AB24" s="3">
        <v>2</v>
      </c>
      <c r="AC24" t="s">
        <v>563</v>
      </c>
      <c r="AE24" s="3">
        <v>6</v>
      </c>
      <c r="AF24" s="3">
        <v>7</v>
      </c>
      <c r="AG24" s="3">
        <v>9</v>
      </c>
      <c r="AH24" s="3">
        <v>9</v>
      </c>
      <c r="AI24" s="3">
        <v>6</v>
      </c>
      <c r="AJ24" s="3">
        <v>2</v>
      </c>
      <c r="AK24" s="3">
        <v>1</v>
      </c>
      <c r="AL24" s="3">
        <v>8</v>
      </c>
      <c r="AN24" s="3">
        <v>4</v>
      </c>
      <c r="AO24" s="3">
        <v>2</v>
      </c>
      <c r="AP24" s="3">
        <v>0</v>
      </c>
      <c r="AQ24" s="3">
        <v>1</v>
      </c>
      <c r="AR24" s="3">
        <v>3</v>
      </c>
      <c r="AS24" s="3">
        <v>6</v>
      </c>
      <c r="AT24" s="3">
        <v>4</v>
      </c>
      <c r="AU24" s="3">
        <v>2</v>
      </c>
      <c r="AV24" s="3">
        <v>4</v>
      </c>
      <c r="AW24" s="3">
        <v>3</v>
      </c>
      <c r="AX24" s="3">
        <v>0</v>
      </c>
      <c r="AY24" s="3">
        <v>6</v>
      </c>
      <c r="AZ24" s="3">
        <v>0</v>
      </c>
      <c r="BA24" s="3">
        <v>1</v>
      </c>
      <c r="BB24" s="3">
        <v>1</v>
      </c>
      <c r="BC24" s="3">
        <v>1</v>
      </c>
      <c r="BD24" s="3">
        <v>1</v>
      </c>
      <c r="BE24" s="3">
        <v>0</v>
      </c>
      <c r="BF24" s="3">
        <v>0</v>
      </c>
      <c r="BG24" s="3">
        <v>1</v>
      </c>
      <c r="BH24" s="3">
        <v>0</v>
      </c>
      <c r="BI24" s="3">
        <v>0</v>
      </c>
      <c r="BJ24" s="3">
        <v>1</v>
      </c>
      <c r="BK24" s="3">
        <v>0</v>
      </c>
      <c r="BL24" s="3">
        <v>1</v>
      </c>
      <c r="BM24" s="3">
        <v>1</v>
      </c>
      <c r="BN24" s="3">
        <v>0</v>
      </c>
      <c r="BO24" t="s">
        <v>560</v>
      </c>
      <c r="BQ24" s="3">
        <v>4</v>
      </c>
      <c r="BR24" s="3">
        <v>4</v>
      </c>
      <c r="BS24" s="3">
        <v>7</v>
      </c>
      <c r="BT24" s="3">
        <v>8</v>
      </c>
      <c r="BU24" s="3">
        <v>8</v>
      </c>
      <c r="BV24" s="3">
        <v>0</v>
      </c>
      <c r="BW24" s="3">
        <v>0</v>
      </c>
      <c r="BX24" s="3">
        <v>9</v>
      </c>
      <c r="BZ24" s="3">
        <v>7</v>
      </c>
      <c r="CA24" s="3">
        <v>4</v>
      </c>
      <c r="CB24" s="3">
        <v>0</v>
      </c>
      <c r="CC24" s="3">
        <v>1</v>
      </c>
      <c r="CD24" s="3">
        <v>2</v>
      </c>
      <c r="CE24" s="3">
        <v>0</v>
      </c>
      <c r="CF24" s="3">
        <v>4</v>
      </c>
      <c r="CG24" s="3">
        <v>1</v>
      </c>
      <c r="CH24" s="3">
        <v>4</v>
      </c>
      <c r="CI24" s="3">
        <v>0</v>
      </c>
      <c r="CJ24" s="3">
        <v>0</v>
      </c>
      <c r="CK24" s="3">
        <v>0</v>
      </c>
      <c r="CL24" s="3">
        <v>0</v>
      </c>
      <c r="CM24" s="3">
        <v>1</v>
      </c>
      <c r="CN24" s="3">
        <v>0</v>
      </c>
      <c r="CO24" s="3">
        <v>1</v>
      </c>
      <c r="CP24" s="3">
        <v>1</v>
      </c>
      <c r="CQ24" s="3">
        <v>0</v>
      </c>
      <c r="CR24" s="3">
        <v>0</v>
      </c>
      <c r="CS24" s="3">
        <v>1</v>
      </c>
      <c r="CT24" s="3">
        <v>0</v>
      </c>
      <c r="CU24" s="3">
        <v>0</v>
      </c>
      <c r="CV24" s="3">
        <v>1</v>
      </c>
      <c r="CW24" s="3">
        <v>0</v>
      </c>
      <c r="CX24" s="3">
        <v>1</v>
      </c>
      <c r="CY24" s="3">
        <v>1</v>
      </c>
      <c r="CZ24" s="3">
        <v>0</v>
      </c>
      <c r="DA24" s="3">
        <v>0</v>
      </c>
    </row>
    <row r="25" spans="1:106" x14ac:dyDescent="0.2">
      <c r="A25" t="s">
        <v>600</v>
      </c>
      <c r="B25" t="s">
        <v>579</v>
      </c>
      <c r="C25" t="s">
        <v>109</v>
      </c>
      <c r="D25" s="3">
        <v>30</v>
      </c>
      <c r="E25" s="3">
        <v>204</v>
      </c>
      <c r="G25" s="3">
        <v>3</v>
      </c>
      <c r="H25" s="3">
        <v>1</v>
      </c>
      <c r="I25" s="3">
        <v>4</v>
      </c>
      <c r="J25" s="3">
        <v>2</v>
      </c>
      <c r="K25" s="3">
        <v>4</v>
      </c>
      <c r="L25" s="3">
        <v>4</v>
      </c>
      <c r="N25" s="3">
        <v>0</v>
      </c>
      <c r="O25" s="3">
        <v>4</v>
      </c>
      <c r="P25" s="3">
        <v>4</v>
      </c>
      <c r="Q25" s="3">
        <v>4</v>
      </c>
      <c r="R25" s="3">
        <v>4</v>
      </c>
      <c r="S25" s="3">
        <v>4</v>
      </c>
      <c r="U25" s="3">
        <v>5</v>
      </c>
      <c r="V25" s="3">
        <v>0</v>
      </c>
      <c r="W25" s="3">
        <v>3</v>
      </c>
      <c r="X25" s="3">
        <v>1</v>
      </c>
      <c r="Y25" s="3">
        <v>2</v>
      </c>
      <c r="Z25" s="3">
        <v>0</v>
      </c>
      <c r="AA25" s="3">
        <v>2</v>
      </c>
      <c r="AB25" s="3">
        <v>4</v>
      </c>
      <c r="AC25" t="s">
        <v>561</v>
      </c>
      <c r="AE25" s="3">
        <v>3</v>
      </c>
      <c r="AF25" s="3">
        <v>8</v>
      </c>
      <c r="AG25" s="3">
        <v>9</v>
      </c>
      <c r="AH25" s="3">
        <v>2</v>
      </c>
      <c r="AI25" s="3">
        <v>1</v>
      </c>
      <c r="AJ25" s="3">
        <v>9</v>
      </c>
      <c r="AK25" s="3">
        <v>7</v>
      </c>
      <c r="AL25" s="3">
        <v>2</v>
      </c>
      <c r="AN25" s="3">
        <v>10</v>
      </c>
      <c r="AO25" s="3">
        <v>9</v>
      </c>
      <c r="AP25" s="3">
        <v>4</v>
      </c>
      <c r="AQ25" s="3">
        <v>9</v>
      </c>
      <c r="AR25" s="3">
        <v>10</v>
      </c>
      <c r="AS25" s="3">
        <v>10</v>
      </c>
      <c r="AT25" s="3">
        <v>10</v>
      </c>
      <c r="AU25" s="3">
        <v>10</v>
      </c>
      <c r="AV25" s="3">
        <v>10</v>
      </c>
      <c r="AW25" s="3">
        <v>10</v>
      </c>
      <c r="AX25" s="3">
        <v>5</v>
      </c>
      <c r="AY25" s="3">
        <v>8</v>
      </c>
      <c r="AZ25" s="3">
        <v>0</v>
      </c>
      <c r="BA25" s="3">
        <v>0</v>
      </c>
      <c r="BB25" s="3">
        <v>0</v>
      </c>
      <c r="BC25" s="3">
        <v>1</v>
      </c>
      <c r="BD25" s="3">
        <v>1</v>
      </c>
      <c r="BE25" s="3">
        <v>1</v>
      </c>
      <c r="BF25" s="3">
        <v>0</v>
      </c>
      <c r="BG25" s="3">
        <v>1</v>
      </c>
      <c r="BH25" s="3">
        <v>0</v>
      </c>
      <c r="BI25" s="3">
        <v>0</v>
      </c>
      <c r="BJ25" s="3">
        <v>0</v>
      </c>
      <c r="BK25" s="3">
        <v>0</v>
      </c>
      <c r="BL25" s="3">
        <v>0</v>
      </c>
      <c r="BM25" s="3">
        <v>1</v>
      </c>
      <c r="BN25" s="3">
        <v>0</v>
      </c>
      <c r="BO25" t="s">
        <v>560</v>
      </c>
      <c r="BQ25" s="3">
        <v>10</v>
      </c>
      <c r="BR25" s="3">
        <v>9</v>
      </c>
      <c r="BS25" s="3">
        <v>9</v>
      </c>
      <c r="BT25" s="3">
        <v>2</v>
      </c>
      <c r="BU25" s="3">
        <v>6</v>
      </c>
      <c r="BV25" s="3">
        <v>4</v>
      </c>
      <c r="BW25" s="3">
        <v>5</v>
      </c>
      <c r="BX25" s="3">
        <v>6</v>
      </c>
      <c r="BZ25" s="3">
        <v>8</v>
      </c>
      <c r="CA25" s="3">
        <v>8</v>
      </c>
      <c r="CB25" s="3">
        <v>3</v>
      </c>
      <c r="CC25" s="3">
        <v>10</v>
      </c>
      <c r="CD25" s="3">
        <v>8</v>
      </c>
      <c r="CE25" s="3">
        <v>10</v>
      </c>
      <c r="CF25" s="3">
        <v>9</v>
      </c>
      <c r="CG25" s="3">
        <v>7</v>
      </c>
      <c r="CH25" s="3">
        <v>3</v>
      </c>
      <c r="CI25" s="3">
        <v>8</v>
      </c>
      <c r="CJ25" s="3">
        <v>2</v>
      </c>
      <c r="CK25" s="3">
        <v>8</v>
      </c>
      <c r="CL25" s="3">
        <v>0</v>
      </c>
      <c r="CM25" s="3">
        <v>0</v>
      </c>
      <c r="CN25" s="3">
        <v>0</v>
      </c>
      <c r="CO25" s="3">
        <v>1</v>
      </c>
      <c r="CP25" s="3">
        <v>0</v>
      </c>
      <c r="CQ25" s="3">
        <v>0</v>
      </c>
      <c r="CR25" s="3">
        <v>0</v>
      </c>
      <c r="CS25" s="3">
        <v>0</v>
      </c>
      <c r="CT25" s="3">
        <v>0</v>
      </c>
      <c r="CU25" s="3">
        <v>0</v>
      </c>
      <c r="CV25" s="3">
        <v>0</v>
      </c>
      <c r="CW25" s="3">
        <v>0</v>
      </c>
      <c r="CX25" s="3">
        <v>0</v>
      </c>
      <c r="CY25" s="3">
        <v>1</v>
      </c>
      <c r="CZ25" s="3">
        <v>0</v>
      </c>
      <c r="DA25" s="3">
        <v>0</v>
      </c>
      <c r="DB25" t="s">
        <v>572</v>
      </c>
    </row>
    <row r="26" spans="1:106" x14ac:dyDescent="0.2">
      <c r="A26" t="s">
        <v>600</v>
      </c>
      <c r="B26" t="s">
        <v>580</v>
      </c>
      <c r="C26" t="s">
        <v>109</v>
      </c>
      <c r="D26" s="3">
        <v>55</v>
      </c>
      <c r="E26" s="3">
        <v>172</v>
      </c>
      <c r="G26" s="3">
        <v>2</v>
      </c>
      <c r="H26" s="3">
        <v>1</v>
      </c>
      <c r="I26" s="3">
        <v>3</v>
      </c>
      <c r="J26" s="3">
        <v>0</v>
      </c>
      <c r="K26" s="3">
        <v>4</v>
      </c>
      <c r="L26" s="3">
        <v>4</v>
      </c>
      <c r="N26" s="3">
        <v>2</v>
      </c>
      <c r="O26" s="3">
        <v>3</v>
      </c>
      <c r="P26" s="3">
        <v>3</v>
      </c>
      <c r="Q26" s="3">
        <v>3</v>
      </c>
      <c r="R26" s="3">
        <v>3</v>
      </c>
      <c r="S26" s="3">
        <v>3</v>
      </c>
      <c r="U26" s="3">
        <v>3</v>
      </c>
      <c r="V26" s="3">
        <v>2</v>
      </c>
      <c r="W26" s="3">
        <v>3</v>
      </c>
      <c r="X26" s="3">
        <v>2</v>
      </c>
      <c r="Y26" s="3">
        <v>1</v>
      </c>
      <c r="Z26" s="3">
        <v>1</v>
      </c>
      <c r="AA26" s="3">
        <v>1</v>
      </c>
      <c r="AB26" s="3">
        <v>2</v>
      </c>
      <c r="AC26" t="s">
        <v>561</v>
      </c>
      <c r="AE26" s="3">
        <v>10</v>
      </c>
      <c r="AF26" s="3">
        <v>9</v>
      </c>
      <c r="AG26" s="3">
        <v>10</v>
      </c>
      <c r="AH26" s="3">
        <v>9</v>
      </c>
      <c r="AI26" s="3">
        <v>8</v>
      </c>
      <c r="AJ26" s="3">
        <v>8</v>
      </c>
      <c r="AK26" s="3">
        <v>9</v>
      </c>
      <c r="AL26" s="3">
        <v>9</v>
      </c>
      <c r="AN26" s="3">
        <v>9</v>
      </c>
      <c r="AO26" s="3">
        <v>9</v>
      </c>
      <c r="AP26" s="3">
        <v>9</v>
      </c>
      <c r="AQ26" s="3">
        <v>9</v>
      </c>
      <c r="AR26" s="3">
        <v>10</v>
      </c>
      <c r="AS26" s="3">
        <v>9</v>
      </c>
      <c r="AT26" s="3">
        <v>10</v>
      </c>
      <c r="AU26" s="3">
        <v>8</v>
      </c>
      <c r="AV26" s="3">
        <v>9</v>
      </c>
      <c r="AW26" s="3">
        <v>7</v>
      </c>
      <c r="AX26" s="3">
        <v>7</v>
      </c>
      <c r="AY26" s="3">
        <v>7</v>
      </c>
      <c r="AZ26" s="3">
        <v>0</v>
      </c>
      <c r="BA26" s="3">
        <v>0</v>
      </c>
      <c r="BB26" s="3">
        <v>1</v>
      </c>
      <c r="BC26" s="3">
        <v>1</v>
      </c>
      <c r="BD26" s="3">
        <v>1</v>
      </c>
      <c r="BE26" s="3">
        <v>1</v>
      </c>
      <c r="BF26" s="3">
        <v>0</v>
      </c>
      <c r="BG26" s="3">
        <v>1</v>
      </c>
      <c r="BH26" s="3">
        <v>0</v>
      </c>
      <c r="BI26" s="3">
        <v>1</v>
      </c>
      <c r="BJ26" s="3">
        <v>1</v>
      </c>
      <c r="BK26" s="3">
        <v>0</v>
      </c>
      <c r="BL26" s="3">
        <v>1</v>
      </c>
      <c r="BM26" s="3">
        <v>1</v>
      </c>
      <c r="BN26" s="3">
        <v>1</v>
      </c>
      <c r="BO26" t="s">
        <v>560</v>
      </c>
      <c r="BQ26" s="3">
        <v>10</v>
      </c>
      <c r="BR26" s="3">
        <v>9</v>
      </c>
      <c r="BS26" s="3">
        <v>10</v>
      </c>
      <c r="BT26" s="3">
        <v>10</v>
      </c>
      <c r="BU26" s="3">
        <v>8</v>
      </c>
      <c r="BV26" s="3">
        <v>7</v>
      </c>
      <c r="BW26" s="3">
        <v>8</v>
      </c>
      <c r="BX26" s="3">
        <v>10</v>
      </c>
      <c r="BZ26" s="3">
        <v>8</v>
      </c>
      <c r="CA26" s="3">
        <v>8</v>
      </c>
      <c r="CB26" s="3">
        <v>7</v>
      </c>
      <c r="CC26" s="3">
        <v>7</v>
      </c>
      <c r="CD26" s="3">
        <v>7</v>
      </c>
      <c r="CE26" s="3">
        <v>7</v>
      </c>
      <c r="CF26" s="3">
        <v>7</v>
      </c>
      <c r="CG26" s="3">
        <v>7</v>
      </c>
      <c r="CH26" s="3">
        <v>7</v>
      </c>
      <c r="CI26" s="3">
        <v>7</v>
      </c>
      <c r="CJ26" s="3">
        <v>7</v>
      </c>
      <c r="CK26" s="3">
        <v>5</v>
      </c>
      <c r="CL26" s="3">
        <v>0</v>
      </c>
      <c r="CM26" s="3">
        <v>0</v>
      </c>
      <c r="CN26" s="3">
        <v>0</v>
      </c>
      <c r="CO26" s="3">
        <v>0</v>
      </c>
      <c r="CP26" s="3">
        <v>1</v>
      </c>
      <c r="CQ26" s="3">
        <v>1</v>
      </c>
      <c r="CR26" s="3">
        <v>0</v>
      </c>
      <c r="CS26" s="3">
        <v>1</v>
      </c>
      <c r="CT26" s="3">
        <v>0</v>
      </c>
      <c r="CU26" s="3">
        <v>1</v>
      </c>
      <c r="CV26" s="3">
        <v>1</v>
      </c>
      <c r="CW26" s="3">
        <v>1</v>
      </c>
      <c r="CX26" s="3">
        <v>1</v>
      </c>
      <c r="CY26" s="3">
        <v>1</v>
      </c>
      <c r="CZ26" s="3">
        <v>0</v>
      </c>
      <c r="DA26" s="3">
        <v>0</v>
      </c>
      <c r="DB26" t="s">
        <v>115</v>
      </c>
    </row>
    <row r="27" spans="1:106" x14ac:dyDescent="0.2">
      <c r="A27" t="s">
        <v>600</v>
      </c>
      <c r="B27" t="s">
        <v>580</v>
      </c>
      <c r="C27" t="s">
        <v>110</v>
      </c>
      <c r="D27" s="3">
        <v>23</v>
      </c>
      <c r="E27" s="3">
        <v>204</v>
      </c>
      <c r="G27" s="3">
        <v>1</v>
      </c>
      <c r="H27" s="3">
        <v>0</v>
      </c>
      <c r="I27" s="3">
        <v>5</v>
      </c>
      <c r="J27" s="3">
        <v>1</v>
      </c>
      <c r="K27" s="3">
        <v>3</v>
      </c>
      <c r="L27" s="3">
        <v>3</v>
      </c>
      <c r="N27" s="3">
        <v>0</v>
      </c>
      <c r="O27" s="3">
        <v>3</v>
      </c>
      <c r="P27" s="3">
        <v>4</v>
      </c>
      <c r="Q27" s="3">
        <v>5</v>
      </c>
      <c r="R27" s="3">
        <v>5</v>
      </c>
      <c r="S27" s="3">
        <v>4</v>
      </c>
      <c r="U27" s="3">
        <v>4</v>
      </c>
      <c r="V27" s="3">
        <v>2</v>
      </c>
      <c r="W27" s="3">
        <v>1</v>
      </c>
      <c r="X27" s="3">
        <v>5</v>
      </c>
      <c r="Y27" s="3">
        <v>5</v>
      </c>
      <c r="Z27" s="3">
        <v>1</v>
      </c>
      <c r="AA27" s="3">
        <v>4</v>
      </c>
      <c r="AB27" s="3">
        <v>3</v>
      </c>
      <c r="AC27" t="s">
        <v>561</v>
      </c>
      <c r="AE27" s="3">
        <v>9</v>
      </c>
      <c r="AF27" s="3">
        <v>5</v>
      </c>
      <c r="AG27" s="3">
        <v>10</v>
      </c>
      <c r="AH27" s="3">
        <v>10</v>
      </c>
      <c r="AI27" s="3">
        <v>2</v>
      </c>
      <c r="AJ27" s="3">
        <v>8</v>
      </c>
      <c r="AK27" s="3">
        <v>9</v>
      </c>
      <c r="AL27" s="3">
        <v>10</v>
      </c>
      <c r="AN27" s="3">
        <v>8</v>
      </c>
      <c r="AO27" s="3">
        <v>10</v>
      </c>
      <c r="AP27" s="3">
        <v>2</v>
      </c>
      <c r="AQ27" s="3">
        <v>8</v>
      </c>
      <c r="AR27" s="3">
        <v>10</v>
      </c>
      <c r="AS27" s="3">
        <v>7</v>
      </c>
      <c r="AT27" s="3">
        <v>9</v>
      </c>
      <c r="AU27" s="3">
        <v>6</v>
      </c>
      <c r="AV27" s="3">
        <v>8</v>
      </c>
      <c r="AW27" s="3">
        <v>5</v>
      </c>
      <c r="AX27" s="3">
        <v>8</v>
      </c>
      <c r="AY27" s="3">
        <v>5</v>
      </c>
      <c r="AZ27" s="3">
        <v>0</v>
      </c>
      <c r="BA27" s="3">
        <v>1</v>
      </c>
      <c r="BB27" s="3">
        <v>1</v>
      </c>
      <c r="BC27" s="3">
        <v>1</v>
      </c>
      <c r="BD27" s="3">
        <v>1</v>
      </c>
      <c r="BE27" s="3">
        <v>0</v>
      </c>
      <c r="BF27" s="3">
        <v>0</v>
      </c>
      <c r="BG27" s="3">
        <v>1</v>
      </c>
      <c r="BH27" s="3">
        <v>0</v>
      </c>
      <c r="BI27" s="3">
        <v>0</v>
      </c>
      <c r="BJ27" s="3">
        <v>0</v>
      </c>
      <c r="BK27" s="3">
        <v>0</v>
      </c>
      <c r="BL27" s="3">
        <v>0</v>
      </c>
      <c r="BM27" s="3">
        <v>1</v>
      </c>
      <c r="BN27" s="3">
        <v>0</v>
      </c>
      <c r="BO27" t="s">
        <v>560</v>
      </c>
      <c r="BQ27" s="3">
        <v>8</v>
      </c>
      <c r="BR27" s="3">
        <v>9</v>
      </c>
      <c r="BS27" s="3">
        <v>10</v>
      </c>
      <c r="BT27" s="3">
        <v>10</v>
      </c>
      <c r="BU27" s="3">
        <v>3</v>
      </c>
      <c r="BV27" s="3">
        <v>7</v>
      </c>
      <c r="BW27" s="3">
        <v>5</v>
      </c>
      <c r="BX27" s="3">
        <v>10</v>
      </c>
      <c r="BZ27" s="3">
        <v>10</v>
      </c>
      <c r="CA27" s="3">
        <v>10</v>
      </c>
      <c r="CB27" s="3">
        <v>10</v>
      </c>
      <c r="CC27" s="3">
        <v>10</v>
      </c>
      <c r="CD27" s="3">
        <v>10</v>
      </c>
      <c r="CE27" s="3">
        <v>10</v>
      </c>
      <c r="CF27" s="3">
        <v>10</v>
      </c>
      <c r="CG27" s="3">
        <v>9</v>
      </c>
      <c r="CH27" s="3">
        <v>8</v>
      </c>
      <c r="CI27" s="3">
        <v>9</v>
      </c>
      <c r="CJ27" s="3">
        <v>10</v>
      </c>
      <c r="CK27" s="3">
        <v>10</v>
      </c>
      <c r="CL27" s="3">
        <v>0</v>
      </c>
      <c r="CM27" s="3">
        <v>1</v>
      </c>
      <c r="CN27" s="3">
        <v>1</v>
      </c>
      <c r="CO27" s="3">
        <v>0</v>
      </c>
      <c r="CP27" s="3">
        <v>0</v>
      </c>
      <c r="CQ27" s="3">
        <v>0</v>
      </c>
      <c r="CR27" s="3">
        <v>0</v>
      </c>
      <c r="CS27" s="3">
        <v>1</v>
      </c>
      <c r="CT27" s="3">
        <v>0</v>
      </c>
      <c r="CU27" s="3">
        <v>0</v>
      </c>
      <c r="CV27" s="3">
        <v>0</v>
      </c>
      <c r="CW27" s="3">
        <v>1</v>
      </c>
      <c r="CX27" s="3">
        <v>0</v>
      </c>
      <c r="CY27" s="3">
        <v>1</v>
      </c>
      <c r="CZ27" s="3">
        <v>0</v>
      </c>
      <c r="DA27" s="3">
        <v>0</v>
      </c>
      <c r="DB27" t="s">
        <v>566</v>
      </c>
    </row>
    <row r="28" spans="1:106" x14ac:dyDescent="0.2">
      <c r="A28" t="s">
        <v>600</v>
      </c>
      <c r="B28" t="s">
        <v>580</v>
      </c>
      <c r="C28" t="s">
        <v>109</v>
      </c>
      <c r="D28" s="3">
        <v>46</v>
      </c>
      <c r="E28" s="3">
        <v>204</v>
      </c>
      <c r="G28" s="3">
        <v>1</v>
      </c>
      <c r="H28" s="3">
        <v>1</v>
      </c>
      <c r="I28" s="3">
        <v>4</v>
      </c>
      <c r="J28" s="3">
        <v>1</v>
      </c>
      <c r="K28" s="3">
        <v>4</v>
      </c>
      <c r="L28" s="3">
        <v>3</v>
      </c>
      <c r="N28" s="3">
        <v>1</v>
      </c>
      <c r="O28" s="3">
        <v>4</v>
      </c>
      <c r="P28" s="3">
        <v>4</v>
      </c>
      <c r="Q28" s="3">
        <v>5</v>
      </c>
      <c r="R28" s="3">
        <v>5</v>
      </c>
      <c r="S28" s="3">
        <v>5</v>
      </c>
      <c r="U28" s="3">
        <v>5</v>
      </c>
      <c r="V28" s="3">
        <v>3</v>
      </c>
      <c r="W28" s="3">
        <v>4</v>
      </c>
      <c r="X28" s="3">
        <v>3</v>
      </c>
      <c r="Y28" s="3">
        <v>1</v>
      </c>
      <c r="Z28" s="3">
        <v>1</v>
      </c>
      <c r="AA28" s="3">
        <v>1</v>
      </c>
      <c r="AB28" s="3">
        <v>5</v>
      </c>
      <c r="AC28" t="s">
        <v>563</v>
      </c>
      <c r="AE28" s="3">
        <v>5</v>
      </c>
      <c r="AF28" s="3">
        <v>5</v>
      </c>
      <c r="AG28" s="3">
        <v>10</v>
      </c>
      <c r="AH28" s="3">
        <v>1</v>
      </c>
      <c r="AI28" s="3">
        <v>1</v>
      </c>
      <c r="AJ28" s="3">
        <v>6</v>
      </c>
      <c r="AK28" s="3">
        <v>0</v>
      </c>
      <c r="AL28" s="3">
        <v>0</v>
      </c>
      <c r="AN28" s="3">
        <v>3</v>
      </c>
      <c r="AO28" s="3">
        <v>2</v>
      </c>
      <c r="AP28" s="3">
        <v>0</v>
      </c>
      <c r="AQ28" s="3">
        <v>6</v>
      </c>
      <c r="AR28" s="3">
        <v>4</v>
      </c>
      <c r="AS28" s="3">
        <v>8</v>
      </c>
      <c r="AT28" s="3">
        <v>8</v>
      </c>
      <c r="AU28" s="3">
        <v>3</v>
      </c>
      <c r="AV28" s="3">
        <v>5</v>
      </c>
      <c r="AW28" s="3">
        <v>5</v>
      </c>
      <c r="AX28" s="3">
        <v>0</v>
      </c>
      <c r="AY28" s="3">
        <v>1</v>
      </c>
      <c r="AZ28" s="3">
        <v>0</v>
      </c>
      <c r="BA28" s="3">
        <v>0</v>
      </c>
      <c r="BB28" s="3">
        <v>1</v>
      </c>
      <c r="BC28" s="3">
        <v>0</v>
      </c>
      <c r="BD28" s="3">
        <v>1</v>
      </c>
      <c r="BE28" s="3">
        <v>1</v>
      </c>
      <c r="BF28" s="3">
        <v>0</v>
      </c>
      <c r="BG28" s="3">
        <v>1</v>
      </c>
      <c r="BH28" s="3">
        <v>0</v>
      </c>
      <c r="BI28" s="3">
        <v>1</v>
      </c>
      <c r="BJ28" s="3">
        <v>1</v>
      </c>
      <c r="BK28" s="3">
        <v>1</v>
      </c>
      <c r="BL28" s="3">
        <v>1</v>
      </c>
      <c r="BM28" s="3">
        <v>1</v>
      </c>
      <c r="BN28" s="3">
        <v>0</v>
      </c>
      <c r="BO28" t="s">
        <v>560</v>
      </c>
      <c r="BQ28" s="3">
        <v>6</v>
      </c>
      <c r="BR28" s="3">
        <v>6</v>
      </c>
      <c r="BS28" s="3">
        <v>8</v>
      </c>
      <c r="BT28" s="3">
        <v>4</v>
      </c>
      <c r="BU28" s="3">
        <v>1</v>
      </c>
      <c r="BV28" s="3">
        <v>0</v>
      </c>
      <c r="BW28" s="3">
        <v>0</v>
      </c>
      <c r="BX28" s="3">
        <v>5</v>
      </c>
      <c r="BZ28" s="3">
        <v>1</v>
      </c>
      <c r="CA28" s="3">
        <v>1</v>
      </c>
      <c r="CB28" s="3">
        <v>0</v>
      </c>
      <c r="CC28" s="3">
        <v>3</v>
      </c>
      <c r="CD28" s="3">
        <v>0</v>
      </c>
      <c r="CE28" s="3">
        <v>0</v>
      </c>
      <c r="CF28" s="3">
        <v>0</v>
      </c>
      <c r="CG28" s="3">
        <v>0</v>
      </c>
      <c r="CH28" s="3">
        <v>0</v>
      </c>
      <c r="CI28" s="3">
        <v>0</v>
      </c>
      <c r="CJ28" s="3">
        <v>0</v>
      </c>
      <c r="CK28" s="3">
        <v>0</v>
      </c>
      <c r="CL28" s="3">
        <v>0</v>
      </c>
      <c r="CM28" s="3">
        <v>0</v>
      </c>
      <c r="CN28" s="3">
        <v>1</v>
      </c>
      <c r="CO28" s="3">
        <v>0</v>
      </c>
      <c r="CP28" s="3">
        <v>1</v>
      </c>
      <c r="CQ28" s="3">
        <v>1</v>
      </c>
      <c r="CR28" s="3">
        <v>1</v>
      </c>
      <c r="CS28" s="3">
        <v>1</v>
      </c>
      <c r="CT28" s="3">
        <v>0</v>
      </c>
      <c r="CU28" s="3">
        <v>0</v>
      </c>
      <c r="CV28" s="3">
        <v>1</v>
      </c>
      <c r="CW28" s="3">
        <v>1</v>
      </c>
      <c r="CX28" s="3">
        <v>0</v>
      </c>
      <c r="CY28" s="3">
        <v>1</v>
      </c>
      <c r="CZ28" s="3">
        <v>0</v>
      </c>
      <c r="DA28" s="3">
        <v>0</v>
      </c>
    </row>
    <row r="29" spans="1:106" x14ac:dyDescent="0.2">
      <c r="A29" t="s">
        <v>600</v>
      </c>
      <c r="B29" t="s">
        <v>579</v>
      </c>
      <c r="C29" t="s">
        <v>110</v>
      </c>
      <c r="D29" s="3">
        <v>22</v>
      </c>
      <c r="E29" s="3">
        <v>204</v>
      </c>
      <c r="G29" s="3">
        <v>0</v>
      </c>
      <c r="H29" s="3">
        <v>0</v>
      </c>
      <c r="I29" s="3">
        <v>5</v>
      </c>
      <c r="J29" s="3">
        <v>0</v>
      </c>
      <c r="K29" s="3">
        <v>5</v>
      </c>
      <c r="L29" s="3">
        <v>5</v>
      </c>
      <c r="N29" s="3">
        <v>0</v>
      </c>
      <c r="O29" s="3">
        <v>4</v>
      </c>
      <c r="P29" s="3">
        <v>5</v>
      </c>
      <c r="Q29" s="3">
        <v>5</v>
      </c>
      <c r="R29" s="3">
        <v>5</v>
      </c>
      <c r="S29" s="3">
        <v>5</v>
      </c>
      <c r="U29" s="3">
        <v>4</v>
      </c>
      <c r="V29" s="3">
        <v>3</v>
      </c>
      <c r="W29" s="3">
        <v>4</v>
      </c>
      <c r="X29" s="3">
        <v>2</v>
      </c>
      <c r="Y29" s="3">
        <v>2</v>
      </c>
      <c r="Z29" s="3">
        <v>0</v>
      </c>
      <c r="AA29" s="3">
        <v>1</v>
      </c>
      <c r="AB29" s="3">
        <v>5</v>
      </c>
      <c r="AC29" t="s">
        <v>568</v>
      </c>
      <c r="AE29" s="3">
        <v>9</v>
      </c>
      <c r="AF29" s="3">
        <v>9</v>
      </c>
      <c r="AG29" s="3">
        <v>9</v>
      </c>
      <c r="AH29" s="3">
        <v>7</v>
      </c>
      <c r="AI29" s="3">
        <v>9</v>
      </c>
      <c r="AJ29" s="3">
        <v>9</v>
      </c>
      <c r="AK29" s="3">
        <v>2</v>
      </c>
      <c r="AL29" s="3">
        <v>7</v>
      </c>
      <c r="AN29" s="3">
        <v>10</v>
      </c>
      <c r="AO29" s="3">
        <v>10</v>
      </c>
      <c r="AP29" s="3">
        <v>3</v>
      </c>
      <c r="AQ29" s="3">
        <v>10</v>
      </c>
      <c r="AR29" s="3">
        <v>10</v>
      </c>
      <c r="AS29" s="3">
        <v>9</v>
      </c>
      <c r="AT29" s="3">
        <v>9</v>
      </c>
      <c r="AU29" s="3">
        <v>7</v>
      </c>
      <c r="AV29" s="3">
        <v>8</v>
      </c>
      <c r="AW29" s="3">
        <v>10</v>
      </c>
      <c r="AX29" s="3">
        <v>4</v>
      </c>
      <c r="AY29" s="3">
        <v>8</v>
      </c>
      <c r="AZ29" s="3">
        <v>0</v>
      </c>
      <c r="BA29" s="3">
        <v>0</v>
      </c>
      <c r="BB29" s="3">
        <v>1</v>
      </c>
      <c r="BC29" s="3">
        <v>0</v>
      </c>
      <c r="BD29" s="3">
        <v>1</v>
      </c>
      <c r="BE29" s="3">
        <v>1</v>
      </c>
      <c r="BF29" s="3">
        <v>0</v>
      </c>
      <c r="BG29" s="3">
        <v>1</v>
      </c>
      <c r="BH29" s="3">
        <v>0</v>
      </c>
      <c r="BI29" s="3">
        <v>1</v>
      </c>
      <c r="BJ29" s="3">
        <v>1</v>
      </c>
      <c r="BK29" s="3">
        <v>0</v>
      </c>
      <c r="BL29" s="3">
        <v>1</v>
      </c>
      <c r="BM29" s="3">
        <v>1</v>
      </c>
      <c r="BN29" s="3">
        <v>0</v>
      </c>
      <c r="BO29" t="s">
        <v>560</v>
      </c>
      <c r="BQ29" s="3">
        <v>6</v>
      </c>
      <c r="BR29" s="3">
        <v>8</v>
      </c>
      <c r="BS29" s="3">
        <v>8</v>
      </c>
      <c r="BT29" s="3">
        <v>10</v>
      </c>
      <c r="BU29" s="3">
        <v>10</v>
      </c>
      <c r="BV29" s="3">
        <v>7</v>
      </c>
      <c r="BW29" s="3">
        <v>3</v>
      </c>
      <c r="BX29" s="3">
        <v>10</v>
      </c>
      <c r="BZ29" s="3">
        <v>10</v>
      </c>
      <c r="CA29" s="3">
        <v>10</v>
      </c>
      <c r="CB29" s="3">
        <v>4</v>
      </c>
      <c r="CC29" s="3">
        <v>10</v>
      </c>
      <c r="CD29" s="3">
        <v>10</v>
      </c>
      <c r="CE29" s="3">
        <v>9</v>
      </c>
      <c r="CF29" s="3">
        <v>10</v>
      </c>
      <c r="CG29" s="3">
        <v>10</v>
      </c>
      <c r="CH29" s="3">
        <v>10</v>
      </c>
      <c r="CI29" s="3">
        <v>10</v>
      </c>
      <c r="CJ29" s="3">
        <v>3</v>
      </c>
      <c r="CK29" s="3">
        <v>9</v>
      </c>
      <c r="CL29" s="3">
        <v>0</v>
      </c>
      <c r="CM29" s="3">
        <v>0</v>
      </c>
      <c r="CN29" s="3">
        <v>1</v>
      </c>
      <c r="CO29" s="3">
        <v>0</v>
      </c>
      <c r="CP29" s="3">
        <v>1</v>
      </c>
      <c r="CQ29" s="3">
        <v>1</v>
      </c>
      <c r="CR29" s="3">
        <v>0</v>
      </c>
      <c r="CS29" s="3">
        <v>1</v>
      </c>
      <c r="CT29" s="3">
        <v>0</v>
      </c>
      <c r="CU29" s="3">
        <v>0</v>
      </c>
      <c r="CV29" s="3">
        <v>1</v>
      </c>
      <c r="CW29" s="3">
        <v>1</v>
      </c>
      <c r="CX29" s="3">
        <v>1</v>
      </c>
      <c r="CY29" s="3">
        <v>1</v>
      </c>
      <c r="CZ29" s="3">
        <v>0</v>
      </c>
      <c r="DA29" s="3">
        <v>0</v>
      </c>
    </row>
    <row r="30" spans="1:106" x14ac:dyDescent="0.2">
      <c r="A30" t="s">
        <v>600</v>
      </c>
      <c r="B30" t="s">
        <v>580</v>
      </c>
      <c r="C30" t="s">
        <v>105</v>
      </c>
      <c r="D30" s="3">
        <v>23</v>
      </c>
      <c r="E30" s="3">
        <v>204</v>
      </c>
      <c r="G30" s="3">
        <v>0</v>
      </c>
      <c r="H30" s="3">
        <v>0</v>
      </c>
      <c r="I30" s="3">
        <v>4</v>
      </c>
      <c r="J30" s="3">
        <v>1</v>
      </c>
      <c r="K30" s="3">
        <v>3</v>
      </c>
      <c r="L30" s="3">
        <v>5</v>
      </c>
      <c r="N30" s="3">
        <v>0</v>
      </c>
      <c r="O30" s="3">
        <v>4</v>
      </c>
      <c r="P30" s="3">
        <v>4</v>
      </c>
      <c r="Q30" s="3">
        <v>5</v>
      </c>
      <c r="R30" s="3">
        <v>4</v>
      </c>
      <c r="S30" s="3">
        <v>4</v>
      </c>
      <c r="U30" s="3">
        <v>4</v>
      </c>
      <c r="V30" s="3">
        <v>0</v>
      </c>
      <c r="W30" s="3">
        <v>4</v>
      </c>
      <c r="X30" s="3">
        <v>1</v>
      </c>
      <c r="Y30" s="3">
        <v>0</v>
      </c>
      <c r="Z30" s="3">
        <v>0</v>
      </c>
      <c r="AA30" s="3">
        <v>0</v>
      </c>
      <c r="AB30" s="3">
        <v>4</v>
      </c>
      <c r="AC30" t="s">
        <v>561</v>
      </c>
      <c r="AE30" s="3">
        <v>10</v>
      </c>
      <c r="AF30" s="3">
        <v>9</v>
      </c>
      <c r="AG30" s="3">
        <v>10</v>
      </c>
      <c r="AH30" s="3">
        <v>10</v>
      </c>
      <c r="AI30" s="3">
        <v>9</v>
      </c>
      <c r="AJ30" s="3">
        <v>8</v>
      </c>
      <c r="AK30" s="3">
        <v>10</v>
      </c>
      <c r="AL30" s="3">
        <v>10</v>
      </c>
      <c r="AN30" s="3">
        <v>10</v>
      </c>
      <c r="AO30" s="3">
        <v>9</v>
      </c>
      <c r="AP30" s="3">
        <v>9</v>
      </c>
      <c r="AQ30" s="3">
        <v>10</v>
      </c>
      <c r="AR30" s="3">
        <v>9</v>
      </c>
      <c r="AS30" s="3">
        <v>0</v>
      </c>
      <c r="AT30" s="3">
        <v>10</v>
      </c>
      <c r="AU30" s="3">
        <v>10</v>
      </c>
      <c r="AV30" s="3">
        <v>8</v>
      </c>
      <c r="AW30" s="3">
        <v>9</v>
      </c>
      <c r="AX30" s="3">
        <v>8</v>
      </c>
      <c r="AY30" s="3">
        <v>2</v>
      </c>
      <c r="AZ30" s="3">
        <v>0</v>
      </c>
      <c r="BA30" s="3">
        <v>0</v>
      </c>
      <c r="BB30" s="3">
        <v>0</v>
      </c>
      <c r="BC30" s="3">
        <v>1</v>
      </c>
      <c r="BD30" s="3">
        <v>1</v>
      </c>
      <c r="BE30" s="3">
        <v>1</v>
      </c>
      <c r="BF30" s="3">
        <v>0</v>
      </c>
      <c r="BG30" s="3">
        <v>0</v>
      </c>
      <c r="BH30" s="3">
        <v>0</v>
      </c>
      <c r="BI30" s="3">
        <v>0</v>
      </c>
      <c r="BJ30" s="3">
        <v>1</v>
      </c>
      <c r="BK30" s="3">
        <v>1</v>
      </c>
      <c r="BL30" s="3">
        <v>0</v>
      </c>
      <c r="BM30" s="3">
        <v>0</v>
      </c>
      <c r="BN30" s="3">
        <v>1</v>
      </c>
      <c r="BO30" t="s">
        <v>560</v>
      </c>
      <c r="BQ30" s="3">
        <v>9</v>
      </c>
      <c r="BR30" s="3">
        <v>10</v>
      </c>
      <c r="BS30" s="3">
        <v>10</v>
      </c>
      <c r="BT30" s="3">
        <v>9</v>
      </c>
      <c r="BU30" s="3">
        <v>9</v>
      </c>
      <c r="BV30" s="3">
        <v>9</v>
      </c>
      <c r="BW30" s="3">
        <v>4</v>
      </c>
      <c r="BX30" s="3">
        <v>9</v>
      </c>
      <c r="BZ30" s="3">
        <v>8</v>
      </c>
      <c r="CA30" s="3">
        <v>10</v>
      </c>
      <c r="CB30" s="3">
        <v>3</v>
      </c>
      <c r="CC30" s="3">
        <v>9</v>
      </c>
      <c r="CD30" s="3">
        <v>9</v>
      </c>
      <c r="CE30" s="3">
        <v>1</v>
      </c>
      <c r="CF30" s="3">
        <v>8</v>
      </c>
      <c r="CG30" s="3">
        <v>9</v>
      </c>
      <c r="CH30" s="3">
        <v>6</v>
      </c>
      <c r="CI30" s="3">
        <v>6</v>
      </c>
      <c r="CJ30" s="3">
        <v>1</v>
      </c>
      <c r="CK30" s="3">
        <v>0</v>
      </c>
      <c r="CL30" s="3">
        <v>0</v>
      </c>
      <c r="CM30" s="3">
        <v>0</v>
      </c>
      <c r="CN30" s="3">
        <v>0</v>
      </c>
      <c r="CO30" s="3">
        <v>1</v>
      </c>
      <c r="CP30" s="3">
        <v>1</v>
      </c>
      <c r="CQ30" s="3">
        <v>1</v>
      </c>
      <c r="CR30" s="3">
        <v>0</v>
      </c>
      <c r="CS30" s="3">
        <v>1</v>
      </c>
      <c r="CT30" s="3">
        <v>1</v>
      </c>
      <c r="CU30" s="3">
        <v>0</v>
      </c>
      <c r="CV30" s="3">
        <v>1</v>
      </c>
      <c r="CW30" s="3">
        <v>1</v>
      </c>
      <c r="CX30" s="3">
        <v>0</v>
      </c>
      <c r="CY30" s="3">
        <v>0</v>
      </c>
      <c r="CZ30" s="3">
        <v>0</v>
      </c>
      <c r="DA30" s="3">
        <v>0</v>
      </c>
      <c r="DB30" t="s">
        <v>564</v>
      </c>
    </row>
    <row r="31" spans="1:106" x14ac:dyDescent="0.2">
      <c r="A31" t="s">
        <v>600</v>
      </c>
      <c r="B31" t="s">
        <v>579</v>
      </c>
      <c r="C31" t="s">
        <v>111</v>
      </c>
      <c r="D31" s="3">
        <v>36</v>
      </c>
      <c r="E31" s="3">
        <v>102</v>
      </c>
      <c r="G31" s="3">
        <v>1</v>
      </c>
      <c r="H31" s="3">
        <v>1</v>
      </c>
      <c r="I31" s="3">
        <v>3</v>
      </c>
      <c r="J31" s="3">
        <v>1</v>
      </c>
      <c r="K31" s="3">
        <v>4</v>
      </c>
      <c r="L31" s="3">
        <v>4</v>
      </c>
      <c r="N31" s="3">
        <v>2</v>
      </c>
      <c r="O31" s="3">
        <v>4</v>
      </c>
      <c r="P31" s="3">
        <v>2</v>
      </c>
      <c r="Q31" s="3">
        <v>3</v>
      </c>
      <c r="R31" s="3">
        <v>3</v>
      </c>
      <c r="S31" s="3">
        <v>2</v>
      </c>
      <c r="U31" s="3">
        <v>4</v>
      </c>
      <c r="V31" s="3">
        <v>2</v>
      </c>
      <c r="W31" s="3">
        <v>4</v>
      </c>
      <c r="X31" s="3">
        <v>1</v>
      </c>
      <c r="Y31" s="3">
        <v>1</v>
      </c>
      <c r="Z31" s="3">
        <v>1</v>
      </c>
      <c r="AA31" s="3">
        <v>1</v>
      </c>
      <c r="AB31" s="3">
        <v>1</v>
      </c>
      <c r="AC31" t="s">
        <v>561</v>
      </c>
      <c r="AE31" s="3">
        <v>5</v>
      </c>
      <c r="AF31" s="3">
        <v>6</v>
      </c>
      <c r="AG31" s="3">
        <v>6</v>
      </c>
      <c r="AH31" s="3">
        <v>5</v>
      </c>
      <c r="AI31" s="3">
        <v>5</v>
      </c>
      <c r="AJ31" s="3">
        <v>6</v>
      </c>
      <c r="AK31" s="3">
        <v>4</v>
      </c>
      <c r="AL31" s="3">
        <v>6</v>
      </c>
      <c r="AN31" s="3">
        <v>2</v>
      </c>
      <c r="AO31" s="3">
        <v>3</v>
      </c>
      <c r="AP31" s="3">
        <v>3</v>
      </c>
      <c r="AQ31" s="3">
        <v>3</v>
      </c>
      <c r="AR31" s="3">
        <v>2</v>
      </c>
      <c r="AS31" s="3">
        <v>7</v>
      </c>
      <c r="AT31" s="3">
        <v>5</v>
      </c>
      <c r="AU31" s="3">
        <v>2</v>
      </c>
      <c r="AV31" s="3">
        <v>3</v>
      </c>
      <c r="AW31" s="3">
        <v>6</v>
      </c>
      <c r="AX31" s="3">
        <v>2</v>
      </c>
      <c r="AY31" s="3">
        <v>5</v>
      </c>
      <c r="AZ31" s="3">
        <v>0</v>
      </c>
      <c r="BA31" s="3">
        <v>1</v>
      </c>
      <c r="BB31" s="3">
        <v>1</v>
      </c>
      <c r="BC31" s="3">
        <v>1</v>
      </c>
      <c r="BD31" s="3">
        <v>1</v>
      </c>
      <c r="BE31" s="3">
        <v>0</v>
      </c>
      <c r="BF31" s="3">
        <v>0</v>
      </c>
      <c r="BG31" s="3">
        <v>1</v>
      </c>
      <c r="BH31" s="3">
        <v>1</v>
      </c>
      <c r="BI31" s="3">
        <v>0</v>
      </c>
      <c r="BJ31" s="3">
        <v>1</v>
      </c>
      <c r="BK31" s="3">
        <v>0</v>
      </c>
      <c r="BL31" s="3">
        <v>1</v>
      </c>
      <c r="BM31" s="3">
        <v>1</v>
      </c>
      <c r="BN31" s="3">
        <v>0</v>
      </c>
      <c r="BO31" t="s">
        <v>560</v>
      </c>
      <c r="BQ31" s="3">
        <v>7</v>
      </c>
      <c r="BR31" s="3">
        <v>7</v>
      </c>
      <c r="BS31" s="3">
        <v>6</v>
      </c>
      <c r="BT31" s="3">
        <v>5</v>
      </c>
      <c r="BU31" s="3">
        <v>7</v>
      </c>
      <c r="BV31" s="3">
        <v>4</v>
      </c>
      <c r="BW31" s="3">
        <v>2</v>
      </c>
      <c r="BX31" s="3">
        <v>6</v>
      </c>
      <c r="BZ31" s="3">
        <v>2</v>
      </c>
      <c r="CA31" s="3">
        <v>4</v>
      </c>
      <c r="CB31" s="3">
        <v>2</v>
      </c>
      <c r="CC31" s="3">
        <v>5</v>
      </c>
      <c r="CD31" s="3">
        <v>4</v>
      </c>
      <c r="CE31" s="3">
        <v>8</v>
      </c>
      <c r="CF31" s="3">
        <v>6</v>
      </c>
      <c r="CG31" s="3">
        <v>5</v>
      </c>
      <c r="CH31" s="3">
        <v>2</v>
      </c>
      <c r="CI31" s="3">
        <v>5</v>
      </c>
      <c r="CJ31" s="3">
        <v>2</v>
      </c>
      <c r="CK31" s="3">
        <v>2</v>
      </c>
      <c r="CL31" s="3">
        <v>0</v>
      </c>
      <c r="CM31" s="3">
        <v>0</v>
      </c>
      <c r="CN31" s="3">
        <v>0</v>
      </c>
      <c r="CO31" s="3">
        <v>1</v>
      </c>
      <c r="CP31" s="3">
        <v>1</v>
      </c>
      <c r="CQ31" s="3">
        <v>0</v>
      </c>
      <c r="CR31" s="3">
        <v>1</v>
      </c>
      <c r="CS31" s="3">
        <v>1</v>
      </c>
      <c r="CT31" s="3">
        <v>0</v>
      </c>
      <c r="CU31" s="3">
        <v>1</v>
      </c>
      <c r="CV31" s="3">
        <v>1</v>
      </c>
      <c r="CW31" s="3">
        <v>0</v>
      </c>
      <c r="CX31" s="3">
        <v>1</v>
      </c>
      <c r="CY31" s="3">
        <v>1</v>
      </c>
      <c r="CZ31" s="3">
        <v>0</v>
      </c>
      <c r="DA31" s="3">
        <v>0</v>
      </c>
      <c r="DB31" t="s">
        <v>577</v>
      </c>
    </row>
    <row r="32" spans="1:106" x14ac:dyDescent="0.2">
      <c r="A32" t="s">
        <v>600</v>
      </c>
      <c r="B32" t="s">
        <v>579</v>
      </c>
      <c r="C32" t="s">
        <v>429</v>
      </c>
      <c r="D32" s="3">
        <v>26</v>
      </c>
      <c r="E32" s="3">
        <v>204</v>
      </c>
      <c r="G32" s="3">
        <v>1</v>
      </c>
      <c r="H32" s="3">
        <v>1</v>
      </c>
      <c r="I32" s="3">
        <v>4</v>
      </c>
      <c r="J32" s="3">
        <v>1</v>
      </c>
      <c r="K32" s="3">
        <v>3</v>
      </c>
      <c r="L32" s="3">
        <v>4</v>
      </c>
      <c r="N32" s="3">
        <v>2</v>
      </c>
      <c r="O32" s="3">
        <v>2</v>
      </c>
      <c r="P32" s="3">
        <v>2</v>
      </c>
      <c r="Q32" s="3">
        <v>0</v>
      </c>
      <c r="R32" s="3">
        <v>2</v>
      </c>
      <c r="S32" s="3">
        <v>3</v>
      </c>
      <c r="U32" s="3">
        <v>5</v>
      </c>
      <c r="V32" s="3">
        <v>5</v>
      </c>
      <c r="W32" s="3">
        <v>1</v>
      </c>
      <c r="X32" s="3">
        <v>5</v>
      </c>
      <c r="Y32" s="3">
        <v>4</v>
      </c>
      <c r="Z32" s="3">
        <v>5</v>
      </c>
      <c r="AA32" s="3">
        <v>5</v>
      </c>
      <c r="AB32" s="3">
        <v>1</v>
      </c>
      <c r="AC32" t="s">
        <v>561</v>
      </c>
      <c r="AE32" s="3">
        <v>7</v>
      </c>
      <c r="AF32" s="3">
        <v>7</v>
      </c>
      <c r="AG32" s="3">
        <v>7</v>
      </c>
      <c r="AH32" s="3">
        <v>1</v>
      </c>
      <c r="AI32" s="3">
        <v>7</v>
      </c>
      <c r="AJ32" s="3">
        <v>1</v>
      </c>
      <c r="AK32" s="3">
        <v>1</v>
      </c>
      <c r="AL32" s="3">
        <v>5</v>
      </c>
      <c r="AN32" s="3">
        <v>5</v>
      </c>
      <c r="AO32" s="3">
        <v>4</v>
      </c>
      <c r="AP32" s="3">
        <v>0</v>
      </c>
      <c r="AQ32" s="3">
        <v>1</v>
      </c>
      <c r="AR32" s="3">
        <v>7</v>
      </c>
      <c r="AS32" s="3">
        <v>2</v>
      </c>
      <c r="AT32" s="3">
        <v>7</v>
      </c>
      <c r="AU32" s="3">
        <v>1</v>
      </c>
      <c r="AV32" s="3">
        <v>6</v>
      </c>
      <c r="AW32" s="3">
        <v>7</v>
      </c>
      <c r="AX32" s="3">
        <v>7</v>
      </c>
      <c r="AY32" s="3">
        <v>0</v>
      </c>
      <c r="AZ32" s="3">
        <v>0</v>
      </c>
      <c r="BA32" s="3">
        <v>0</v>
      </c>
      <c r="BB32" s="3">
        <v>0</v>
      </c>
      <c r="BC32" s="3">
        <v>1</v>
      </c>
      <c r="BD32" s="3">
        <v>1</v>
      </c>
      <c r="BE32" s="3">
        <v>1</v>
      </c>
      <c r="BF32" s="3">
        <v>0</v>
      </c>
      <c r="BG32" s="3">
        <v>1</v>
      </c>
      <c r="BH32" s="3">
        <v>0</v>
      </c>
      <c r="BI32" s="3">
        <v>1</v>
      </c>
      <c r="BJ32" s="3">
        <v>1</v>
      </c>
      <c r="BK32" s="3">
        <v>0</v>
      </c>
      <c r="BL32" s="3">
        <v>1</v>
      </c>
      <c r="BM32" s="3">
        <v>1</v>
      </c>
      <c r="BN32" s="3">
        <v>1</v>
      </c>
      <c r="BO32" t="s">
        <v>560</v>
      </c>
      <c r="BQ32" s="3">
        <v>0</v>
      </c>
      <c r="BR32" s="3">
        <v>0</v>
      </c>
      <c r="BS32" s="3">
        <v>0</v>
      </c>
      <c r="BT32" s="3">
        <v>9</v>
      </c>
      <c r="BU32" s="3">
        <v>9</v>
      </c>
      <c r="BV32" s="3">
        <v>0</v>
      </c>
      <c r="BW32" s="3">
        <v>0</v>
      </c>
      <c r="BX32" s="3">
        <v>7</v>
      </c>
      <c r="BZ32" s="3">
        <v>5</v>
      </c>
      <c r="CA32" s="3">
        <v>5</v>
      </c>
      <c r="CB32" s="3">
        <v>0</v>
      </c>
      <c r="CC32" s="3">
        <v>0</v>
      </c>
      <c r="CD32" s="3">
        <v>8</v>
      </c>
      <c r="CE32" s="3">
        <v>0</v>
      </c>
      <c r="CF32" s="3">
        <v>1</v>
      </c>
      <c r="CG32" s="3">
        <v>0</v>
      </c>
      <c r="CH32" s="3">
        <v>0</v>
      </c>
      <c r="CI32" s="3">
        <v>7</v>
      </c>
      <c r="CJ32" s="3">
        <v>0</v>
      </c>
      <c r="CK32" s="3">
        <v>0</v>
      </c>
      <c r="CL32" s="3">
        <v>0</v>
      </c>
      <c r="CM32" s="3">
        <v>0</v>
      </c>
      <c r="CN32" s="3">
        <v>1</v>
      </c>
      <c r="CO32" s="3">
        <v>1</v>
      </c>
      <c r="CP32" s="3">
        <v>1</v>
      </c>
      <c r="CQ32" s="3">
        <v>1</v>
      </c>
      <c r="CR32" s="3">
        <v>0</v>
      </c>
      <c r="CS32" s="3">
        <v>1</v>
      </c>
      <c r="CT32" s="3">
        <v>0</v>
      </c>
      <c r="CU32" s="3">
        <v>0</v>
      </c>
      <c r="CV32" s="3">
        <v>1</v>
      </c>
      <c r="CW32" s="3">
        <v>1</v>
      </c>
      <c r="CX32" s="3">
        <v>1</v>
      </c>
      <c r="CY32" s="3">
        <v>1</v>
      </c>
      <c r="CZ32" s="3">
        <v>0</v>
      </c>
      <c r="DA32" s="3">
        <v>0</v>
      </c>
    </row>
    <row r="33" spans="1:106" x14ac:dyDescent="0.2">
      <c r="A33" t="s">
        <v>600</v>
      </c>
      <c r="B33" t="s">
        <v>580</v>
      </c>
      <c r="C33" t="s">
        <v>105</v>
      </c>
      <c r="D33" s="3">
        <v>24</v>
      </c>
      <c r="E33" s="3">
        <v>204</v>
      </c>
      <c r="G33" s="3">
        <v>5</v>
      </c>
      <c r="H33" s="3">
        <v>0</v>
      </c>
      <c r="I33" s="3">
        <v>4</v>
      </c>
      <c r="J33" s="3">
        <v>2</v>
      </c>
      <c r="K33" s="3">
        <v>4</v>
      </c>
      <c r="L33" s="3">
        <v>4</v>
      </c>
      <c r="N33" s="3">
        <v>3</v>
      </c>
      <c r="O33" s="3">
        <v>3</v>
      </c>
      <c r="P33" s="3">
        <v>4</v>
      </c>
      <c r="Q33" s="3">
        <v>3</v>
      </c>
      <c r="R33" s="3">
        <v>3</v>
      </c>
      <c r="S33" s="3">
        <v>3</v>
      </c>
      <c r="U33" s="3">
        <v>3</v>
      </c>
      <c r="V33" s="3">
        <v>4</v>
      </c>
      <c r="W33" s="3">
        <v>3</v>
      </c>
      <c r="X33" s="3">
        <v>4</v>
      </c>
      <c r="Y33" s="3">
        <v>3</v>
      </c>
      <c r="Z33" s="3">
        <v>1</v>
      </c>
      <c r="AA33" s="3">
        <v>2</v>
      </c>
      <c r="AB33" s="3">
        <v>4</v>
      </c>
      <c r="AC33" t="s">
        <v>561</v>
      </c>
      <c r="AE33" s="3">
        <v>0</v>
      </c>
      <c r="AF33" s="3">
        <v>1</v>
      </c>
      <c r="AG33" s="3">
        <v>5</v>
      </c>
      <c r="AH33" s="3">
        <v>6</v>
      </c>
      <c r="AI33" s="3">
        <v>5</v>
      </c>
      <c r="AJ33" s="3">
        <v>8</v>
      </c>
      <c r="AK33" s="3">
        <v>5</v>
      </c>
      <c r="AL33" s="3">
        <v>8</v>
      </c>
      <c r="AN33" s="3">
        <v>0</v>
      </c>
      <c r="AO33" s="3">
        <v>6</v>
      </c>
      <c r="AP33" s="3">
        <v>5</v>
      </c>
      <c r="AQ33" s="3">
        <v>4</v>
      </c>
      <c r="AR33" s="3">
        <v>4</v>
      </c>
      <c r="AS33" s="3">
        <v>7</v>
      </c>
      <c r="AT33" s="3">
        <v>5</v>
      </c>
      <c r="AU33" s="3">
        <v>6</v>
      </c>
      <c r="AV33" s="3">
        <v>5</v>
      </c>
      <c r="AW33" s="3">
        <v>7</v>
      </c>
      <c r="AX33" s="3">
        <v>5</v>
      </c>
      <c r="AY33" s="3">
        <v>5</v>
      </c>
      <c r="AZ33" s="3">
        <v>0</v>
      </c>
      <c r="BA33" s="3">
        <v>0</v>
      </c>
      <c r="BB33" s="3">
        <v>0</v>
      </c>
      <c r="BC33" s="3">
        <v>0</v>
      </c>
      <c r="BD33" s="3">
        <v>0</v>
      </c>
      <c r="BE33" s="3">
        <v>0</v>
      </c>
      <c r="BF33" s="3">
        <v>0</v>
      </c>
      <c r="BG33" s="3">
        <v>0</v>
      </c>
      <c r="BH33" s="3">
        <v>0</v>
      </c>
      <c r="BI33" s="3">
        <v>1</v>
      </c>
      <c r="BJ33" s="3">
        <v>0</v>
      </c>
      <c r="BK33" s="3">
        <v>0</v>
      </c>
      <c r="BL33" s="3">
        <v>0</v>
      </c>
      <c r="BM33" s="3">
        <v>1</v>
      </c>
      <c r="BN33" s="3">
        <v>1</v>
      </c>
      <c r="BO33" t="s">
        <v>560</v>
      </c>
      <c r="BQ33" s="3">
        <v>0</v>
      </c>
      <c r="BR33" s="3">
        <v>2</v>
      </c>
      <c r="BS33" s="3">
        <v>4</v>
      </c>
      <c r="BT33" s="3">
        <v>4</v>
      </c>
      <c r="BU33" s="3">
        <v>5</v>
      </c>
      <c r="BV33" s="3">
        <v>6</v>
      </c>
      <c r="BW33" s="3">
        <v>9</v>
      </c>
      <c r="BX33" s="3">
        <v>10</v>
      </c>
      <c r="BZ33" s="3">
        <v>0</v>
      </c>
      <c r="CA33" s="3">
        <v>2</v>
      </c>
      <c r="CB33" s="3">
        <v>7</v>
      </c>
      <c r="CC33" s="3">
        <v>8</v>
      </c>
      <c r="CD33" s="3">
        <v>6</v>
      </c>
      <c r="CE33" s="3">
        <v>7</v>
      </c>
      <c r="CF33" s="3">
        <v>8</v>
      </c>
      <c r="CG33" s="3">
        <v>7</v>
      </c>
      <c r="CH33" s="3">
        <v>8</v>
      </c>
      <c r="CI33" s="3">
        <v>7</v>
      </c>
      <c r="CJ33" s="3">
        <v>10</v>
      </c>
      <c r="CK33" s="3">
        <v>7</v>
      </c>
      <c r="CL33" s="3">
        <v>0</v>
      </c>
      <c r="CM33" s="3">
        <v>0</v>
      </c>
      <c r="CN33" s="3">
        <v>0</v>
      </c>
      <c r="CO33" s="3">
        <v>0</v>
      </c>
      <c r="CP33" s="3">
        <v>0</v>
      </c>
      <c r="CQ33" s="3">
        <v>0</v>
      </c>
      <c r="CR33" s="3">
        <v>0</v>
      </c>
      <c r="CS33" s="3">
        <v>0</v>
      </c>
      <c r="CT33" s="3">
        <v>0</v>
      </c>
      <c r="CU33" s="3">
        <v>0</v>
      </c>
      <c r="CV33" s="3">
        <v>0</v>
      </c>
      <c r="CW33" s="3">
        <v>0</v>
      </c>
      <c r="CX33" s="3">
        <v>0</v>
      </c>
      <c r="CY33" s="3">
        <v>0</v>
      </c>
      <c r="CZ33" s="3">
        <v>0</v>
      </c>
      <c r="DA33" s="3">
        <v>1</v>
      </c>
    </row>
    <row r="34" spans="1:106" x14ac:dyDescent="0.2">
      <c r="A34" t="s">
        <v>600</v>
      </c>
      <c r="B34" t="s">
        <v>579</v>
      </c>
      <c r="C34" t="s">
        <v>111</v>
      </c>
      <c r="D34" s="3">
        <v>23</v>
      </c>
      <c r="E34" s="3">
        <v>245</v>
      </c>
      <c r="G34" s="3">
        <v>1</v>
      </c>
      <c r="H34" s="3">
        <v>1</v>
      </c>
      <c r="I34" s="3">
        <v>4</v>
      </c>
      <c r="J34" s="3">
        <v>0</v>
      </c>
      <c r="K34" s="3">
        <v>5</v>
      </c>
      <c r="L34" s="3">
        <v>4</v>
      </c>
      <c r="N34" s="3">
        <v>0</v>
      </c>
      <c r="O34" s="3">
        <v>4</v>
      </c>
      <c r="P34" s="3">
        <v>4</v>
      </c>
      <c r="Q34" s="3">
        <v>5</v>
      </c>
      <c r="R34" s="3">
        <v>4</v>
      </c>
      <c r="S34" s="3">
        <v>5</v>
      </c>
      <c r="U34" s="3">
        <v>3</v>
      </c>
      <c r="V34" s="3">
        <v>3</v>
      </c>
      <c r="W34" s="3">
        <v>3</v>
      </c>
      <c r="X34" s="3">
        <v>3</v>
      </c>
      <c r="Y34" s="3">
        <v>4</v>
      </c>
      <c r="Z34" s="3">
        <v>3</v>
      </c>
      <c r="AA34" s="3">
        <v>4</v>
      </c>
      <c r="AB34" s="3">
        <v>4</v>
      </c>
      <c r="AC34" t="s">
        <v>563</v>
      </c>
      <c r="AE34" s="3">
        <v>10</v>
      </c>
      <c r="AF34" s="3">
        <v>9</v>
      </c>
      <c r="AG34" s="3">
        <v>9</v>
      </c>
      <c r="AH34" s="3">
        <v>10</v>
      </c>
      <c r="AI34" s="3">
        <v>10</v>
      </c>
      <c r="AJ34" s="3">
        <v>10</v>
      </c>
      <c r="AK34" s="3">
        <v>3</v>
      </c>
      <c r="AL34" s="3">
        <v>9</v>
      </c>
      <c r="AN34" s="3">
        <v>9</v>
      </c>
      <c r="AO34" s="3">
        <v>10</v>
      </c>
      <c r="AP34" s="3">
        <v>5</v>
      </c>
      <c r="AQ34" s="3">
        <v>5</v>
      </c>
      <c r="AR34" s="3">
        <v>7</v>
      </c>
      <c r="AS34" s="3">
        <v>2</v>
      </c>
      <c r="AT34" s="3">
        <v>5</v>
      </c>
      <c r="AU34" s="3">
        <v>9</v>
      </c>
      <c r="AV34" s="3">
        <v>7</v>
      </c>
      <c r="AW34" s="3">
        <v>7</v>
      </c>
      <c r="AX34" s="3">
        <v>8</v>
      </c>
      <c r="AY34" s="3">
        <v>4</v>
      </c>
      <c r="AZ34" s="3">
        <v>0</v>
      </c>
      <c r="BA34" s="3">
        <v>0</v>
      </c>
      <c r="BB34" s="3">
        <v>0</v>
      </c>
      <c r="BC34" s="3">
        <v>0</v>
      </c>
      <c r="BD34" s="3">
        <v>1</v>
      </c>
      <c r="BE34" s="3">
        <v>1</v>
      </c>
      <c r="BF34" s="3">
        <v>0</v>
      </c>
      <c r="BG34" s="3">
        <v>1</v>
      </c>
      <c r="BH34" s="3">
        <v>0</v>
      </c>
      <c r="BI34" s="3">
        <v>0</v>
      </c>
      <c r="BJ34" s="3">
        <v>1</v>
      </c>
      <c r="BK34" s="3">
        <v>1</v>
      </c>
      <c r="BL34" s="3">
        <v>1</v>
      </c>
      <c r="BM34" s="3">
        <v>1</v>
      </c>
      <c r="BN34" s="3">
        <v>0</v>
      </c>
      <c r="BO34" t="s">
        <v>562</v>
      </c>
      <c r="BQ34" s="3">
        <v>10</v>
      </c>
      <c r="BR34" s="3">
        <v>10</v>
      </c>
      <c r="BS34" s="3">
        <v>10</v>
      </c>
      <c r="BT34" s="3">
        <v>10</v>
      </c>
      <c r="BU34" s="3">
        <v>10</v>
      </c>
      <c r="BV34" s="3">
        <v>7</v>
      </c>
      <c r="BW34" s="3">
        <v>1</v>
      </c>
      <c r="BX34" s="3">
        <v>8</v>
      </c>
      <c r="BZ34" s="3">
        <v>8</v>
      </c>
      <c r="CA34" s="3">
        <v>9</v>
      </c>
      <c r="CB34" s="3">
        <v>5</v>
      </c>
      <c r="CC34" s="3">
        <v>2</v>
      </c>
      <c r="CD34" s="3">
        <v>9</v>
      </c>
      <c r="CE34" s="3">
        <v>3</v>
      </c>
      <c r="CF34" s="3">
        <v>7</v>
      </c>
      <c r="CG34" s="3">
        <v>7</v>
      </c>
      <c r="CH34" s="3">
        <v>7</v>
      </c>
      <c r="CI34" s="3">
        <v>8</v>
      </c>
      <c r="CJ34" s="3">
        <v>5</v>
      </c>
      <c r="CK34" s="3">
        <v>2</v>
      </c>
      <c r="CL34" s="3">
        <v>0</v>
      </c>
      <c r="CM34" s="3">
        <v>0</v>
      </c>
      <c r="CN34" s="3">
        <v>1</v>
      </c>
      <c r="CO34" s="3">
        <v>0</v>
      </c>
      <c r="CP34" s="3">
        <v>1</v>
      </c>
      <c r="CQ34" s="3">
        <v>1</v>
      </c>
      <c r="CR34" s="3">
        <v>0</v>
      </c>
      <c r="CS34" s="3">
        <v>1</v>
      </c>
      <c r="CT34" s="3">
        <v>0</v>
      </c>
      <c r="CU34" s="3">
        <v>0</v>
      </c>
      <c r="CV34" s="3">
        <v>1</v>
      </c>
      <c r="CW34" s="3">
        <v>1</v>
      </c>
      <c r="CX34" s="3">
        <v>0</v>
      </c>
      <c r="CY34" s="3">
        <v>1</v>
      </c>
      <c r="CZ34" s="3">
        <v>0</v>
      </c>
      <c r="DA34" s="3">
        <v>0</v>
      </c>
    </row>
    <row r="35" spans="1:106" x14ac:dyDescent="0.2">
      <c r="A35" t="s">
        <v>600</v>
      </c>
      <c r="B35" t="s">
        <v>579</v>
      </c>
      <c r="C35" t="s">
        <v>574</v>
      </c>
      <c r="D35" s="3">
        <v>38</v>
      </c>
      <c r="E35" s="3">
        <v>204</v>
      </c>
      <c r="G35" s="3">
        <v>3</v>
      </c>
      <c r="H35" s="3">
        <v>1</v>
      </c>
      <c r="I35" s="3">
        <v>2</v>
      </c>
      <c r="J35" s="3">
        <v>2</v>
      </c>
      <c r="K35" s="3">
        <v>2</v>
      </c>
      <c r="L35" s="3">
        <v>3</v>
      </c>
      <c r="N35" s="3">
        <v>1</v>
      </c>
      <c r="O35" s="3">
        <v>3</v>
      </c>
      <c r="P35" s="3">
        <v>2</v>
      </c>
      <c r="Q35" s="3">
        <v>2</v>
      </c>
      <c r="R35" s="3">
        <v>1</v>
      </c>
      <c r="S35" s="3">
        <v>2</v>
      </c>
      <c r="U35" s="3">
        <v>2</v>
      </c>
      <c r="V35" s="3">
        <v>1</v>
      </c>
      <c r="W35" s="3">
        <v>2</v>
      </c>
      <c r="X35" s="3">
        <v>2</v>
      </c>
      <c r="Y35" s="3">
        <v>1</v>
      </c>
      <c r="Z35" s="3">
        <v>1</v>
      </c>
      <c r="AA35" s="3">
        <v>1</v>
      </c>
      <c r="AB35" s="3">
        <v>2</v>
      </c>
      <c r="AC35" t="s">
        <v>561</v>
      </c>
      <c r="AE35" s="3">
        <v>3</v>
      </c>
      <c r="AF35" s="3">
        <v>3</v>
      </c>
      <c r="AG35" s="3">
        <v>4</v>
      </c>
      <c r="AH35" s="3">
        <v>3</v>
      </c>
      <c r="AI35" s="3">
        <v>4</v>
      </c>
      <c r="AJ35" s="3">
        <v>3</v>
      </c>
      <c r="AK35" s="3">
        <v>3</v>
      </c>
      <c r="AL35" s="3">
        <v>4</v>
      </c>
      <c r="AN35" s="3">
        <v>3</v>
      </c>
      <c r="AO35" s="3">
        <v>4</v>
      </c>
      <c r="AP35" s="3">
        <v>3</v>
      </c>
      <c r="AQ35" s="3">
        <v>3</v>
      </c>
      <c r="AR35" s="3">
        <v>4</v>
      </c>
      <c r="AS35" s="3">
        <v>4</v>
      </c>
      <c r="AT35" s="3">
        <v>3</v>
      </c>
      <c r="AU35" s="3">
        <v>4</v>
      </c>
      <c r="AV35" s="3">
        <v>3</v>
      </c>
      <c r="AW35" s="3">
        <v>4</v>
      </c>
      <c r="AX35" s="3">
        <v>3</v>
      </c>
      <c r="AY35" s="3">
        <v>4</v>
      </c>
      <c r="AZ35" s="3">
        <v>0</v>
      </c>
      <c r="BA35" s="3">
        <v>1</v>
      </c>
      <c r="BB35" s="3">
        <v>0</v>
      </c>
      <c r="BC35" s="3">
        <v>0</v>
      </c>
      <c r="BD35" s="3">
        <v>1</v>
      </c>
      <c r="BE35" s="3">
        <v>0</v>
      </c>
      <c r="BF35" s="3">
        <v>1</v>
      </c>
      <c r="BG35" s="3">
        <v>0</v>
      </c>
      <c r="BH35" s="3">
        <v>1</v>
      </c>
      <c r="BI35" s="3">
        <v>1</v>
      </c>
      <c r="BJ35" s="3">
        <v>0</v>
      </c>
      <c r="BK35" s="3">
        <v>0</v>
      </c>
      <c r="BL35" s="3">
        <v>1</v>
      </c>
      <c r="BM35" s="3">
        <v>0</v>
      </c>
      <c r="BN35" s="3">
        <v>0</v>
      </c>
      <c r="BO35" t="s">
        <v>560</v>
      </c>
      <c r="BQ35" s="3">
        <v>4</v>
      </c>
      <c r="BR35" s="3">
        <v>3</v>
      </c>
      <c r="BS35" s="3">
        <v>3</v>
      </c>
      <c r="BT35" s="3">
        <v>4</v>
      </c>
      <c r="BU35" s="3">
        <v>4</v>
      </c>
      <c r="BV35" s="3">
        <v>3</v>
      </c>
      <c r="BW35" s="3">
        <v>4</v>
      </c>
      <c r="BX35" s="3">
        <v>3</v>
      </c>
      <c r="BZ35" s="3">
        <v>1</v>
      </c>
      <c r="CA35" s="3">
        <v>3</v>
      </c>
      <c r="CB35" s="3">
        <v>3</v>
      </c>
      <c r="CC35" s="3">
        <v>3</v>
      </c>
      <c r="CD35" s="3">
        <v>4</v>
      </c>
      <c r="CE35" s="3">
        <v>3</v>
      </c>
      <c r="CF35" s="3">
        <v>3</v>
      </c>
      <c r="CG35" s="3">
        <v>3</v>
      </c>
      <c r="CH35" s="3">
        <v>4</v>
      </c>
      <c r="CI35" s="3">
        <v>3</v>
      </c>
      <c r="CJ35" s="3">
        <v>4</v>
      </c>
      <c r="CK35" s="3">
        <v>4</v>
      </c>
      <c r="CL35" s="3">
        <v>0</v>
      </c>
      <c r="CM35" s="3">
        <v>0</v>
      </c>
      <c r="CN35" s="3">
        <v>1</v>
      </c>
      <c r="CO35" s="3">
        <v>1</v>
      </c>
      <c r="CP35" s="3">
        <v>0</v>
      </c>
      <c r="CQ35" s="3">
        <v>0</v>
      </c>
      <c r="CR35" s="3">
        <v>1</v>
      </c>
      <c r="CS35" s="3">
        <v>1</v>
      </c>
      <c r="CT35" s="3">
        <v>1</v>
      </c>
      <c r="CU35" s="3">
        <v>0</v>
      </c>
      <c r="CV35" s="3">
        <v>0</v>
      </c>
      <c r="CW35" s="3">
        <v>0</v>
      </c>
      <c r="CX35" s="3">
        <v>0</v>
      </c>
      <c r="CY35" s="3">
        <v>1</v>
      </c>
      <c r="CZ35" s="3">
        <v>0</v>
      </c>
      <c r="DA35" s="3">
        <v>0</v>
      </c>
    </row>
    <row r="36" spans="1:106" x14ac:dyDescent="0.2">
      <c r="A36" t="s">
        <v>600</v>
      </c>
      <c r="B36" t="s">
        <v>580</v>
      </c>
      <c r="C36" t="s">
        <v>109</v>
      </c>
      <c r="D36" s="3">
        <v>24</v>
      </c>
      <c r="E36" s="3">
        <v>129</v>
      </c>
      <c r="G36" s="3">
        <v>3</v>
      </c>
      <c r="H36" s="3">
        <v>1</v>
      </c>
      <c r="I36" s="3">
        <v>4</v>
      </c>
      <c r="J36" s="3">
        <v>1</v>
      </c>
      <c r="K36" s="3">
        <v>3</v>
      </c>
      <c r="L36" s="3">
        <v>4</v>
      </c>
      <c r="N36" s="3">
        <v>0</v>
      </c>
      <c r="O36" s="3">
        <v>2</v>
      </c>
      <c r="P36" s="3">
        <v>3</v>
      </c>
      <c r="Q36" s="3">
        <v>5</v>
      </c>
      <c r="R36" s="3">
        <v>5</v>
      </c>
      <c r="S36" s="3">
        <v>3</v>
      </c>
      <c r="U36" s="3">
        <v>4</v>
      </c>
      <c r="V36" s="3">
        <v>5</v>
      </c>
      <c r="W36" s="3">
        <v>1</v>
      </c>
      <c r="X36" s="3">
        <v>3</v>
      </c>
      <c r="Y36" s="3">
        <v>1</v>
      </c>
      <c r="Z36" s="3">
        <v>2</v>
      </c>
      <c r="AA36" s="3">
        <v>2</v>
      </c>
      <c r="AB36" s="3">
        <v>1</v>
      </c>
      <c r="AC36" t="s">
        <v>561</v>
      </c>
      <c r="AE36" s="3">
        <v>1</v>
      </c>
      <c r="AF36" s="3">
        <v>9</v>
      </c>
      <c r="AG36" s="3">
        <v>10</v>
      </c>
      <c r="AH36" s="3">
        <v>1</v>
      </c>
      <c r="AI36" s="3">
        <v>10</v>
      </c>
      <c r="AJ36" s="3">
        <v>1</v>
      </c>
      <c r="AK36" s="3">
        <v>0</v>
      </c>
      <c r="AL36" s="3">
        <v>9</v>
      </c>
      <c r="AN36" s="3">
        <v>8</v>
      </c>
      <c r="AO36" s="3">
        <v>0</v>
      </c>
      <c r="AP36" s="3">
        <v>0</v>
      </c>
      <c r="AQ36" s="3">
        <v>5</v>
      </c>
      <c r="AR36" s="3">
        <v>6</v>
      </c>
      <c r="AS36" s="3">
        <v>10</v>
      </c>
      <c r="AT36" s="3">
        <v>8</v>
      </c>
      <c r="AU36" s="3">
        <v>10</v>
      </c>
      <c r="AV36" s="3">
        <v>8</v>
      </c>
      <c r="AW36" s="3">
        <v>10</v>
      </c>
      <c r="AX36" s="3">
        <v>0</v>
      </c>
      <c r="AY36" s="3">
        <v>1</v>
      </c>
      <c r="AZ36" s="3">
        <v>0</v>
      </c>
      <c r="BA36" s="3">
        <v>0</v>
      </c>
      <c r="BB36" s="3">
        <v>0</v>
      </c>
      <c r="BC36" s="3">
        <v>1</v>
      </c>
      <c r="BD36" s="3">
        <v>1</v>
      </c>
      <c r="BE36" s="3">
        <v>1</v>
      </c>
      <c r="BF36" s="3">
        <v>0</v>
      </c>
      <c r="BG36" s="3">
        <v>1</v>
      </c>
      <c r="BH36" s="3">
        <v>0</v>
      </c>
      <c r="BI36" s="3">
        <v>0</v>
      </c>
      <c r="BJ36" s="3">
        <v>1</v>
      </c>
      <c r="BK36" s="3">
        <v>1</v>
      </c>
      <c r="BL36" s="3">
        <v>1</v>
      </c>
      <c r="BM36" s="3">
        <v>1</v>
      </c>
      <c r="BN36" s="3">
        <v>0</v>
      </c>
      <c r="BO36" t="s">
        <v>560</v>
      </c>
      <c r="BQ36" s="3">
        <v>1</v>
      </c>
      <c r="BR36" s="3">
        <v>1</v>
      </c>
      <c r="BS36" s="3">
        <v>10</v>
      </c>
      <c r="BT36" s="3">
        <v>6</v>
      </c>
      <c r="BU36" s="3">
        <v>9</v>
      </c>
      <c r="BV36" s="3">
        <v>1</v>
      </c>
      <c r="BW36" s="3">
        <v>0</v>
      </c>
      <c r="BX36" s="3">
        <v>3</v>
      </c>
      <c r="BZ36" s="3">
        <v>10</v>
      </c>
      <c r="CA36" s="3">
        <v>7</v>
      </c>
      <c r="CB36" s="3">
        <v>0</v>
      </c>
      <c r="CC36" s="3">
        <v>2</v>
      </c>
      <c r="CD36" s="3">
        <v>7</v>
      </c>
      <c r="CE36" s="3">
        <v>10</v>
      </c>
      <c r="CF36" s="3">
        <v>8</v>
      </c>
      <c r="CG36" s="3">
        <v>4</v>
      </c>
      <c r="CH36" s="3">
        <v>10</v>
      </c>
      <c r="CI36" s="3">
        <v>3</v>
      </c>
      <c r="CJ36" s="3">
        <v>0</v>
      </c>
      <c r="CK36" s="3">
        <v>0</v>
      </c>
      <c r="CL36" s="3">
        <v>0</v>
      </c>
      <c r="CM36" s="3">
        <v>0</v>
      </c>
      <c r="CN36" s="3">
        <v>1</v>
      </c>
      <c r="CO36" s="3">
        <v>1</v>
      </c>
      <c r="CP36" s="3">
        <v>1</v>
      </c>
      <c r="CQ36" s="3">
        <v>1</v>
      </c>
      <c r="CR36" s="3">
        <v>0</v>
      </c>
      <c r="CS36" s="3">
        <v>1</v>
      </c>
      <c r="CT36" s="3">
        <v>0</v>
      </c>
      <c r="CU36" s="3">
        <v>0</v>
      </c>
      <c r="CV36" s="3">
        <v>1</v>
      </c>
      <c r="CW36" s="3">
        <v>1</v>
      </c>
      <c r="CX36" s="3">
        <v>1</v>
      </c>
      <c r="CY36" s="3">
        <v>1</v>
      </c>
      <c r="CZ36" s="3">
        <v>1</v>
      </c>
      <c r="DA36" s="3">
        <v>0</v>
      </c>
      <c r="DB36" t="s">
        <v>569</v>
      </c>
    </row>
    <row r="37" spans="1:106" x14ac:dyDescent="0.2">
      <c r="A37" t="s">
        <v>600</v>
      </c>
      <c r="B37" t="s">
        <v>579</v>
      </c>
      <c r="C37" t="s">
        <v>111</v>
      </c>
      <c r="D37" s="3">
        <v>21</v>
      </c>
      <c r="E37" s="3">
        <v>105</v>
      </c>
      <c r="G37" s="3">
        <v>2</v>
      </c>
      <c r="H37" s="3">
        <v>2</v>
      </c>
      <c r="I37" s="3">
        <v>3</v>
      </c>
      <c r="J37" s="3">
        <v>1</v>
      </c>
      <c r="K37" s="3">
        <v>4</v>
      </c>
      <c r="L37" s="3">
        <v>4</v>
      </c>
      <c r="N37" s="3">
        <v>1</v>
      </c>
      <c r="O37" s="3">
        <v>5</v>
      </c>
      <c r="P37" s="3">
        <v>4</v>
      </c>
      <c r="Q37" s="3">
        <v>4</v>
      </c>
      <c r="R37" s="3">
        <v>5</v>
      </c>
      <c r="S37" s="3">
        <v>5</v>
      </c>
      <c r="U37" s="3">
        <v>2</v>
      </c>
      <c r="V37" s="3">
        <v>5</v>
      </c>
      <c r="W37" s="3">
        <v>4</v>
      </c>
      <c r="X37" s="3">
        <v>1</v>
      </c>
      <c r="Y37" s="3">
        <v>1</v>
      </c>
      <c r="Z37" s="3">
        <v>3</v>
      </c>
      <c r="AA37" s="3">
        <v>4</v>
      </c>
      <c r="AB37" s="3">
        <v>2</v>
      </c>
      <c r="AC37" t="s">
        <v>561</v>
      </c>
      <c r="AE37" s="3">
        <v>8</v>
      </c>
      <c r="AF37" s="3">
        <v>8</v>
      </c>
      <c r="AG37" s="3">
        <v>9</v>
      </c>
      <c r="AH37" s="3">
        <v>8</v>
      </c>
      <c r="AI37" s="3">
        <v>10</v>
      </c>
      <c r="AJ37" s="3">
        <v>9</v>
      </c>
      <c r="AK37" s="3">
        <v>8</v>
      </c>
      <c r="AL37" s="3">
        <v>8</v>
      </c>
      <c r="AN37" s="3">
        <v>2</v>
      </c>
      <c r="AO37" s="3">
        <v>9</v>
      </c>
      <c r="AP37" s="3">
        <v>2</v>
      </c>
      <c r="AQ37" s="3">
        <v>8</v>
      </c>
      <c r="AR37" s="3">
        <v>8</v>
      </c>
      <c r="AS37" s="3">
        <v>0</v>
      </c>
      <c r="AT37" s="3">
        <v>3</v>
      </c>
      <c r="AU37" s="3">
        <v>8</v>
      </c>
      <c r="AV37" s="3">
        <v>8</v>
      </c>
      <c r="AW37" s="3">
        <v>0</v>
      </c>
      <c r="AX37" s="3">
        <v>0</v>
      </c>
      <c r="AY37" s="3">
        <v>0</v>
      </c>
      <c r="AZ37" s="3">
        <v>0</v>
      </c>
      <c r="BA37" s="3">
        <v>0</v>
      </c>
      <c r="BB37" s="3">
        <v>0</v>
      </c>
      <c r="BC37" s="3">
        <v>1</v>
      </c>
      <c r="BD37" s="3">
        <v>1</v>
      </c>
      <c r="BE37" s="3">
        <v>1</v>
      </c>
      <c r="BF37" s="3">
        <v>0</v>
      </c>
      <c r="BG37" s="3">
        <v>1</v>
      </c>
      <c r="BH37" s="3">
        <v>0</v>
      </c>
      <c r="BI37" s="3">
        <v>0</v>
      </c>
      <c r="BJ37" s="3">
        <v>1</v>
      </c>
      <c r="BK37" s="3">
        <v>0</v>
      </c>
      <c r="BL37" s="3">
        <v>0</v>
      </c>
      <c r="BM37" s="3">
        <v>1</v>
      </c>
      <c r="BN37" s="3">
        <v>0</v>
      </c>
      <c r="BO37" t="s">
        <v>560</v>
      </c>
      <c r="BQ37" s="3">
        <v>8</v>
      </c>
      <c r="BR37" s="3">
        <v>9</v>
      </c>
      <c r="BS37" s="3">
        <v>10</v>
      </c>
      <c r="BT37" s="3">
        <v>8</v>
      </c>
      <c r="BU37" s="3">
        <v>9</v>
      </c>
      <c r="BV37" s="3">
        <v>10</v>
      </c>
      <c r="BW37" s="3">
        <v>2</v>
      </c>
      <c r="BX37" s="3">
        <v>1</v>
      </c>
      <c r="BZ37" s="3">
        <v>0</v>
      </c>
      <c r="CA37" s="3">
        <v>8</v>
      </c>
      <c r="CB37" s="3">
        <v>3</v>
      </c>
      <c r="CC37" s="3">
        <v>2</v>
      </c>
      <c r="CD37" s="3">
        <v>1</v>
      </c>
      <c r="CE37" s="3">
        <v>5</v>
      </c>
      <c r="CF37" s="3">
        <v>5</v>
      </c>
      <c r="CG37" s="3">
        <v>6</v>
      </c>
      <c r="CH37" s="3">
        <v>2</v>
      </c>
      <c r="CI37" s="3">
        <v>6</v>
      </c>
      <c r="CJ37" s="3">
        <v>2</v>
      </c>
      <c r="CK37" s="3">
        <v>8</v>
      </c>
      <c r="CL37" s="3">
        <v>0</v>
      </c>
      <c r="CM37" s="3">
        <v>0</v>
      </c>
      <c r="CN37" s="3">
        <v>0</v>
      </c>
      <c r="CO37" s="3">
        <v>1</v>
      </c>
      <c r="CP37" s="3">
        <v>1</v>
      </c>
      <c r="CQ37" s="3">
        <v>1</v>
      </c>
      <c r="CR37" s="3">
        <v>0</v>
      </c>
      <c r="CS37" s="3">
        <v>1</v>
      </c>
      <c r="CT37" s="3">
        <v>0</v>
      </c>
      <c r="CU37" s="3">
        <v>0</v>
      </c>
      <c r="CV37" s="3">
        <v>1</v>
      </c>
      <c r="CW37" s="3">
        <v>0</v>
      </c>
      <c r="CX37" s="3">
        <v>0</v>
      </c>
      <c r="CY37" s="3">
        <v>1</v>
      </c>
      <c r="CZ37" s="3">
        <v>0</v>
      </c>
      <c r="DA37" s="3">
        <v>1</v>
      </c>
    </row>
    <row r="38" spans="1:106" x14ac:dyDescent="0.2">
      <c r="A38" t="s">
        <v>600</v>
      </c>
      <c r="B38" t="s">
        <v>579</v>
      </c>
      <c r="C38" t="s">
        <v>110</v>
      </c>
      <c r="D38" s="3">
        <v>21</v>
      </c>
      <c r="E38" s="3">
        <v>84</v>
      </c>
      <c r="G38" s="3">
        <v>1</v>
      </c>
      <c r="H38" s="3">
        <v>2</v>
      </c>
      <c r="I38" s="3">
        <v>4</v>
      </c>
      <c r="J38" s="3">
        <v>1</v>
      </c>
      <c r="K38" s="3">
        <v>5</v>
      </c>
      <c r="L38" s="3">
        <v>4</v>
      </c>
      <c r="N38" s="3">
        <v>0</v>
      </c>
      <c r="O38" s="3">
        <v>4</v>
      </c>
      <c r="P38" s="3">
        <v>4</v>
      </c>
      <c r="Q38" s="3">
        <v>4</v>
      </c>
      <c r="R38" s="3">
        <v>5</v>
      </c>
      <c r="S38" s="3">
        <v>5</v>
      </c>
      <c r="U38" s="3">
        <v>3</v>
      </c>
      <c r="V38" s="3">
        <v>1</v>
      </c>
      <c r="W38" s="3">
        <v>3</v>
      </c>
      <c r="X38" s="3">
        <v>4</v>
      </c>
      <c r="Y38" s="3">
        <v>3</v>
      </c>
      <c r="Z38" s="3">
        <v>4</v>
      </c>
      <c r="AA38" s="3">
        <v>4</v>
      </c>
      <c r="AB38" s="3">
        <v>4</v>
      </c>
      <c r="AC38" t="s">
        <v>561</v>
      </c>
      <c r="AE38" s="3">
        <v>7</v>
      </c>
      <c r="AF38" s="3">
        <v>7</v>
      </c>
      <c r="AG38" s="3">
        <v>10</v>
      </c>
      <c r="AH38" s="3">
        <v>6</v>
      </c>
      <c r="AI38" s="3">
        <v>3</v>
      </c>
      <c r="AJ38" s="3">
        <v>6</v>
      </c>
      <c r="AK38" s="3">
        <v>5</v>
      </c>
      <c r="AL38" s="3">
        <v>7</v>
      </c>
      <c r="AN38" s="3">
        <v>7</v>
      </c>
      <c r="AO38" s="3">
        <v>4</v>
      </c>
      <c r="AP38" s="3">
        <v>4</v>
      </c>
      <c r="AQ38" s="3">
        <v>7</v>
      </c>
      <c r="AR38" s="3">
        <v>6</v>
      </c>
      <c r="AS38" s="3">
        <v>8</v>
      </c>
      <c r="AT38" s="3">
        <v>8</v>
      </c>
      <c r="AU38" s="3">
        <v>7</v>
      </c>
      <c r="AV38" s="3">
        <v>7</v>
      </c>
      <c r="AW38" s="3">
        <v>6</v>
      </c>
      <c r="AX38" s="3">
        <v>4</v>
      </c>
      <c r="AY38" s="3">
        <v>6</v>
      </c>
      <c r="AZ38" s="3">
        <v>0</v>
      </c>
      <c r="BA38" s="3">
        <v>0</v>
      </c>
      <c r="BB38" s="3">
        <v>0</v>
      </c>
      <c r="BC38" s="3">
        <v>1</v>
      </c>
      <c r="BD38" s="3">
        <v>1</v>
      </c>
      <c r="BE38" s="3">
        <v>1</v>
      </c>
      <c r="BF38" s="3">
        <v>0</v>
      </c>
      <c r="BG38" s="3">
        <v>1</v>
      </c>
      <c r="BH38" s="3">
        <v>0</v>
      </c>
      <c r="BI38" s="3">
        <v>0</v>
      </c>
      <c r="BJ38" s="3">
        <v>1</v>
      </c>
      <c r="BK38" s="3">
        <v>0</v>
      </c>
      <c r="BL38" s="3">
        <v>1</v>
      </c>
      <c r="BM38" s="3">
        <v>1</v>
      </c>
      <c r="BN38" s="3">
        <v>0</v>
      </c>
      <c r="BO38" t="s">
        <v>560</v>
      </c>
      <c r="BQ38" s="3">
        <v>8</v>
      </c>
      <c r="BR38" s="3">
        <v>9</v>
      </c>
      <c r="BS38" s="3">
        <v>8</v>
      </c>
      <c r="BT38" s="3">
        <v>10</v>
      </c>
      <c r="BU38" s="3">
        <v>10</v>
      </c>
      <c r="BV38" s="3">
        <v>7</v>
      </c>
      <c r="BW38" s="3">
        <v>5</v>
      </c>
      <c r="BX38" s="3">
        <v>8</v>
      </c>
      <c r="BZ38" s="3">
        <v>9</v>
      </c>
      <c r="CA38" s="3">
        <v>10</v>
      </c>
      <c r="CB38" s="3">
        <v>4</v>
      </c>
      <c r="CC38" s="3">
        <v>7</v>
      </c>
      <c r="CD38" s="3">
        <v>9</v>
      </c>
      <c r="CE38" s="3">
        <v>9</v>
      </c>
      <c r="CF38" s="3">
        <v>10</v>
      </c>
      <c r="CG38" s="3">
        <v>10</v>
      </c>
      <c r="CH38" s="3">
        <v>9</v>
      </c>
      <c r="CI38" s="3">
        <v>9</v>
      </c>
      <c r="CJ38" s="3">
        <v>9</v>
      </c>
      <c r="CK38" s="3">
        <v>8</v>
      </c>
      <c r="CL38" s="3">
        <v>0</v>
      </c>
      <c r="CM38" s="3">
        <v>0</v>
      </c>
      <c r="CN38" s="3">
        <v>0</v>
      </c>
      <c r="CO38" s="3">
        <v>1</v>
      </c>
      <c r="CP38" s="3">
        <v>1</v>
      </c>
      <c r="CQ38" s="3">
        <v>1</v>
      </c>
      <c r="CR38" s="3">
        <v>0</v>
      </c>
      <c r="CS38" s="3">
        <v>1</v>
      </c>
      <c r="CT38" s="3">
        <v>0</v>
      </c>
      <c r="CU38" s="3">
        <v>0</v>
      </c>
      <c r="CV38" s="3">
        <v>1</v>
      </c>
      <c r="CW38" s="3">
        <v>1</v>
      </c>
      <c r="CX38" s="3">
        <v>0</v>
      </c>
      <c r="CY38" s="3">
        <v>1</v>
      </c>
      <c r="CZ38" s="3">
        <v>0</v>
      </c>
      <c r="DA38" s="3">
        <v>1</v>
      </c>
    </row>
    <row r="39" spans="1:106" x14ac:dyDescent="0.2">
      <c r="A39" t="s">
        <v>600</v>
      </c>
      <c r="B39" t="s">
        <v>579</v>
      </c>
      <c r="C39" t="s">
        <v>105</v>
      </c>
      <c r="D39" s="3">
        <v>21</v>
      </c>
      <c r="E39" s="3">
        <v>204</v>
      </c>
      <c r="G39" s="3">
        <v>1</v>
      </c>
      <c r="H39" s="3">
        <v>1</v>
      </c>
      <c r="I39" s="3">
        <v>3</v>
      </c>
      <c r="J39" s="3">
        <v>1</v>
      </c>
      <c r="K39" s="3">
        <v>4</v>
      </c>
      <c r="L39" s="3">
        <v>4</v>
      </c>
      <c r="N39" s="3">
        <v>1</v>
      </c>
      <c r="O39" s="3">
        <v>4</v>
      </c>
      <c r="P39" s="3">
        <v>4</v>
      </c>
      <c r="Q39" s="3">
        <v>4</v>
      </c>
      <c r="R39" s="3">
        <v>4</v>
      </c>
      <c r="S39" s="3">
        <v>3</v>
      </c>
      <c r="U39" s="3">
        <v>1</v>
      </c>
      <c r="V39" s="3">
        <v>4</v>
      </c>
      <c r="W39" s="3">
        <v>1</v>
      </c>
      <c r="X39" s="3">
        <v>4</v>
      </c>
      <c r="Y39" s="3">
        <v>5</v>
      </c>
      <c r="Z39" s="3">
        <v>4</v>
      </c>
      <c r="AA39" s="3">
        <v>4</v>
      </c>
      <c r="AB39" s="3">
        <v>2</v>
      </c>
      <c r="AC39" t="s">
        <v>561</v>
      </c>
      <c r="AE39" s="3">
        <v>9</v>
      </c>
      <c r="AF39" s="3">
        <v>7</v>
      </c>
      <c r="AG39" s="3">
        <v>6</v>
      </c>
      <c r="AH39" s="3">
        <v>7</v>
      </c>
      <c r="AI39" s="3">
        <v>7</v>
      </c>
      <c r="AJ39" s="3">
        <v>7</v>
      </c>
      <c r="AK39" s="3">
        <v>7</v>
      </c>
      <c r="AL39" s="3">
        <v>6</v>
      </c>
      <c r="AN39" s="3">
        <v>8</v>
      </c>
      <c r="AO39" s="3">
        <v>7</v>
      </c>
      <c r="AP39" s="3">
        <v>7</v>
      </c>
      <c r="AQ39" s="3">
        <v>6</v>
      </c>
      <c r="AR39" s="3">
        <v>7</v>
      </c>
      <c r="AS39" s="3">
        <v>6</v>
      </c>
      <c r="AT39" s="3">
        <v>7</v>
      </c>
      <c r="AU39" s="3">
        <v>6</v>
      </c>
      <c r="AV39" s="3">
        <v>7</v>
      </c>
      <c r="AW39" s="3">
        <v>6</v>
      </c>
      <c r="AX39" s="3">
        <v>7</v>
      </c>
      <c r="AY39" s="3">
        <v>8</v>
      </c>
      <c r="AZ39" s="3">
        <v>0</v>
      </c>
      <c r="BA39" s="3">
        <v>0</v>
      </c>
      <c r="BB39" s="3">
        <v>1</v>
      </c>
      <c r="BC39" s="3">
        <v>0</v>
      </c>
      <c r="BD39" s="3">
        <v>1</v>
      </c>
      <c r="BE39" s="3">
        <v>1</v>
      </c>
      <c r="BF39" s="3">
        <v>0</v>
      </c>
      <c r="BG39" s="3">
        <v>1</v>
      </c>
      <c r="BH39" s="3">
        <v>0</v>
      </c>
      <c r="BI39" s="3">
        <v>0</v>
      </c>
      <c r="BJ39" s="3">
        <v>1</v>
      </c>
      <c r="BK39" s="3">
        <v>0</v>
      </c>
      <c r="BL39" s="3">
        <v>0</v>
      </c>
      <c r="BM39" s="3">
        <v>1</v>
      </c>
      <c r="BN39" s="3">
        <v>0</v>
      </c>
      <c r="BO39" t="s">
        <v>560</v>
      </c>
      <c r="BQ39" s="3">
        <v>6</v>
      </c>
      <c r="BR39" s="3">
        <v>7</v>
      </c>
      <c r="BS39" s="3">
        <v>6</v>
      </c>
      <c r="BT39" s="3">
        <v>7</v>
      </c>
      <c r="BU39" s="3">
        <v>7</v>
      </c>
      <c r="BV39" s="3">
        <v>6</v>
      </c>
      <c r="BW39" s="3">
        <v>5</v>
      </c>
      <c r="BX39" s="3">
        <v>6</v>
      </c>
      <c r="BZ39" s="3">
        <v>6</v>
      </c>
      <c r="CA39" s="3">
        <v>8</v>
      </c>
      <c r="CB39" s="3">
        <v>3</v>
      </c>
      <c r="CC39" s="3">
        <v>7</v>
      </c>
      <c r="CD39" s="3">
        <v>8</v>
      </c>
      <c r="CE39" s="3">
        <v>7</v>
      </c>
      <c r="CF39" s="3">
        <v>8</v>
      </c>
      <c r="CG39" s="3">
        <v>8</v>
      </c>
      <c r="CH39" s="3">
        <v>7</v>
      </c>
      <c r="CI39" s="3">
        <v>8</v>
      </c>
      <c r="CJ39" s="3">
        <v>7</v>
      </c>
      <c r="CK39" s="3">
        <v>8</v>
      </c>
      <c r="CL39" s="3">
        <v>0</v>
      </c>
      <c r="CM39" s="3">
        <v>0</v>
      </c>
      <c r="CN39" s="3">
        <v>1</v>
      </c>
      <c r="CO39" s="3">
        <v>0</v>
      </c>
      <c r="CP39" s="3">
        <v>1</v>
      </c>
      <c r="CQ39" s="3">
        <v>1</v>
      </c>
      <c r="CR39" s="3">
        <v>0</v>
      </c>
      <c r="CS39" s="3">
        <v>1</v>
      </c>
      <c r="CT39" s="3">
        <v>0</v>
      </c>
      <c r="CU39" s="3">
        <v>1</v>
      </c>
      <c r="CV39" s="3">
        <v>1</v>
      </c>
      <c r="CW39" s="3">
        <v>1</v>
      </c>
      <c r="CX39" s="3">
        <v>1</v>
      </c>
      <c r="CY39" s="3">
        <v>1</v>
      </c>
      <c r="CZ39" s="3">
        <v>0</v>
      </c>
      <c r="DA39" s="3">
        <v>0</v>
      </c>
      <c r="DB39" t="s">
        <v>576</v>
      </c>
    </row>
    <row r="40" spans="1:106" x14ac:dyDescent="0.2">
      <c r="A40" t="s">
        <v>600</v>
      </c>
      <c r="B40" t="s">
        <v>580</v>
      </c>
      <c r="C40" t="s">
        <v>109</v>
      </c>
      <c r="D40" s="3">
        <v>26</v>
      </c>
      <c r="E40" s="3">
        <v>204</v>
      </c>
      <c r="G40" s="3">
        <v>1</v>
      </c>
      <c r="H40" s="3">
        <v>4</v>
      </c>
      <c r="I40" s="3">
        <v>3</v>
      </c>
      <c r="J40" s="3">
        <v>0</v>
      </c>
      <c r="K40" s="3">
        <v>3</v>
      </c>
      <c r="L40" s="3">
        <v>1</v>
      </c>
      <c r="N40" s="3">
        <v>1</v>
      </c>
      <c r="O40" s="3">
        <v>3</v>
      </c>
      <c r="P40" s="3">
        <v>2</v>
      </c>
      <c r="Q40" s="3">
        <v>1</v>
      </c>
      <c r="R40" s="3">
        <v>1</v>
      </c>
      <c r="S40" s="3">
        <v>2</v>
      </c>
      <c r="U40" s="3">
        <v>5</v>
      </c>
      <c r="V40" s="3">
        <v>1</v>
      </c>
      <c r="W40" s="3">
        <v>5</v>
      </c>
      <c r="X40" s="3">
        <v>3</v>
      </c>
      <c r="Y40" s="3">
        <v>2</v>
      </c>
      <c r="Z40" s="3">
        <v>1</v>
      </c>
      <c r="AA40" s="3">
        <v>0</v>
      </c>
      <c r="AB40" s="3">
        <v>4</v>
      </c>
      <c r="AC40" t="s">
        <v>561</v>
      </c>
      <c r="AE40" s="3">
        <v>2</v>
      </c>
      <c r="AF40" s="3">
        <v>6</v>
      </c>
      <c r="AG40" s="3">
        <v>7</v>
      </c>
      <c r="AH40" s="3">
        <v>5</v>
      </c>
      <c r="AI40" s="3">
        <v>2</v>
      </c>
      <c r="AJ40" s="3">
        <v>1</v>
      </c>
      <c r="AK40" s="3">
        <v>6</v>
      </c>
      <c r="AL40" s="3">
        <v>5</v>
      </c>
      <c r="AN40" s="3">
        <v>7</v>
      </c>
      <c r="AO40" s="3">
        <v>3</v>
      </c>
      <c r="AP40" s="3">
        <v>0</v>
      </c>
      <c r="AQ40" s="3">
        <v>7</v>
      </c>
      <c r="AR40" s="3">
        <v>7</v>
      </c>
      <c r="AS40" s="3">
        <v>3</v>
      </c>
      <c r="AT40" s="3">
        <v>8</v>
      </c>
      <c r="AU40" s="3">
        <v>4</v>
      </c>
      <c r="AV40" s="3">
        <v>6</v>
      </c>
      <c r="AW40" s="3">
        <v>10</v>
      </c>
      <c r="AX40" s="3">
        <v>0</v>
      </c>
      <c r="AY40" s="3">
        <v>5</v>
      </c>
      <c r="AZ40" s="3">
        <v>0</v>
      </c>
      <c r="BA40" s="3">
        <v>0</v>
      </c>
      <c r="BB40" s="3">
        <v>0</v>
      </c>
      <c r="BC40" s="3">
        <v>0</v>
      </c>
      <c r="BD40" s="3">
        <v>1</v>
      </c>
      <c r="BE40" s="3">
        <v>1</v>
      </c>
      <c r="BF40" s="3">
        <v>0</v>
      </c>
      <c r="BG40" s="3">
        <v>1</v>
      </c>
      <c r="BH40" s="3">
        <v>0</v>
      </c>
      <c r="BI40" s="3">
        <v>0</v>
      </c>
      <c r="BJ40" s="3">
        <v>1</v>
      </c>
      <c r="BK40" s="3">
        <v>1</v>
      </c>
      <c r="BL40" s="3">
        <v>0</v>
      </c>
      <c r="BM40" s="3">
        <v>1</v>
      </c>
      <c r="BN40" s="3">
        <v>0</v>
      </c>
      <c r="BO40" t="s">
        <v>560</v>
      </c>
      <c r="BQ40" s="3">
        <v>0</v>
      </c>
      <c r="BR40" s="3">
        <v>6</v>
      </c>
      <c r="BS40" s="3">
        <v>7</v>
      </c>
      <c r="BT40" s="3">
        <v>4</v>
      </c>
      <c r="BU40" s="3">
        <v>2</v>
      </c>
      <c r="BV40" s="3">
        <v>4</v>
      </c>
      <c r="BW40" s="3">
        <v>2</v>
      </c>
      <c r="BX40" s="3">
        <v>2</v>
      </c>
      <c r="BZ40" s="3">
        <v>5</v>
      </c>
      <c r="CA40" s="3">
        <v>7</v>
      </c>
      <c r="CB40" s="3">
        <v>0</v>
      </c>
      <c r="CC40" s="3">
        <v>8</v>
      </c>
      <c r="CD40" s="3">
        <v>8</v>
      </c>
      <c r="CE40" s="3">
        <v>7</v>
      </c>
      <c r="CF40" s="3">
        <v>9</v>
      </c>
      <c r="CG40" s="3">
        <v>0</v>
      </c>
      <c r="CH40" s="3">
        <v>8</v>
      </c>
      <c r="CI40" s="3">
        <v>6</v>
      </c>
      <c r="CJ40" s="3">
        <v>0</v>
      </c>
      <c r="CK40" s="3">
        <v>3</v>
      </c>
      <c r="CL40" s="3">
        <v>0</v>
      </c>
      <c r="CM40" s="3">
        <v>0</v>
      </c>
      <c r="CN40" s="3">
        <v>0</v>
      </c>
      <c r="CO40" s="3">
        <v>0</v>
      </c>
      <c r="CP40" s="3">
        <v>1</v>
      </c>
      <c r="CQ40" s="3">
        <v>1</v>
      </c>
      <c r="CR40" s="3">
        <v>0</v>
      </c>
      <c r="CS40" s="3">
        <v>1</v>
      </c>
      <c r="CT40" s="3">
        <v>0</v>
      </c>
      <c r="CU40" s="3">
        <v>0</v>
      </c>
      <c r="CV40" s="3">
        <v>1</v>
      </c>
      <c r="CW40" s="3">
        <v>1</v>
      </c>
      <c r="CX40" s="3">
        <v>1</v>
      </c>
      <c r="CY40" s="3">
        <v>1</v>
      </c>
      <c r="CZ40" s="3">
        <v>0</v>
      </c>
      <c r="DA40" s="3">
        <v>0</v>
      </c>
    </row>
    <row r="41" spans="1:106" x14ac:dyDescent="0.2">
      <c r="A41" t="s">
        <v>600</v>
      </c>
      <c r="B41" t="s">
        <v>579</v>
      </c>
      <c r="C41" t="s">
        <v>109</v>
      </c>
      <c r="D41" s="3">
        <v>19</v>
      </c>
      <c r="E41" s="3">
        <v>204</v>
      </c>
      <c r="G41" s="3">
        <v>0</v>
      </c>
      <c r="H41" s="3">
        <v>0</v>
      </c>
      <c r="I41" s="3">
        <v>4</v>
      </c>
      <c r="J41" s="3">
        <v>0</v>
      </c>
      <c r="K41" s="3">
        <v>5</v>
      </c>
      <c r="L41" s="3">
        <v>4</v>
      </c>
      <c r="N41" s="3">
        <v>0</v>
      </c>
      <c r="O41" s="3">
        <v>5</v>
      </c>
      <c r="P41" s="3">
        <v>4</v>
      </c>
      <c r="Q41" s="3">
        <v>4</v>
      </c>
      <c r="R41" s="3">
        <v>4</v>
      </c>
      <c r="S41" s="3">
        <v>3</v>
      </c>
      <c r="U41" s="3">
        <v>4</v>
      </c>
      <c r="V41" s="3">
        <v>2</v>
      </c>
      <c r="W41" s="3">
        <v>4</v>
      </c>
      <c r="X41" s="3">
        <v>4</v>
      </c>
      <c r="Y41" s="3">
        <v>2</v>
      </c>
      <c r="Z41" s="3">
        <v>1</v>
      </c>
      <c r="AA41" s="3">
        <v>1</v>
      </c>
      <c r="AB41" s="3">
        <v>3</v>
      </c>
      <c r="AC41" t="s">
        <v>561</v>
      </c>
      <c r="AE41" s="3">
        <v>8</v>
      </c>
      <c r="AF41" s="3">
        <v>6</v>
      </c>
      <c r="AG41" s="3">
        <v>7</v>
      </c>
      <c r="AH41" s="3">
        <v>7</v>
      </c>
      <c r="AI41" s="3">
        <v>3</v>
      </c>
      <c r="AJ41" s="3">
        <v>4</v>
      </c>
      <c r="AK41" s="3">
        <v>3</v>
      </c>
      <c r="AL41" s="3">
        <v>3</v>
      </c>
      <c r="AN41" s="3">
        <v>6</v>
      </c>
      <c r="AO41" s="3">
        <v>5</v>
      </c>
      <c r="AP41" s="3">
        <v>1</v>
      </c>
      <c r="AQ41" s="3">
        <v>6</v>
      </c>
      <c r="AR41" s="3">
        <v>4</v>
      </c>
      <c r="AS41" s="3">
        <v>7</v>
      </c>
      <c r="AT41" s="3">
        <v>7</v>
      </c>
      <c r="AU41" s="3">
        <v>6</v>
      </c>
      <c r="AV41" s="3">
        <v>7</v>
      </c>
      <c r="AW41" s="3">
        <v>4</v>
      </c>
      <c r="AX41" s="3">
        <v>3</v>
      </c>
      <c r="AY41" s="3">
        <v>3</v>
      </c>
      <c r="AZ41" s="3">
        <v>0</v>
      </c>
      <c r="BA41" s="3">
        <v>0</v>
      </c>
      <c r="BB41" s="3">
        <v>1</v>
      </c>
      <c r="BC41" s="3">
        <v>0</v>
      </c>
      <c r="BD41" s="3">
        <v>0</v>
      </c>
      <c r="BE41" s="3">
        <v>0</v>
      </c>
      <c r="BF41" s="3">
        <v>0</v>
      </c>
      <c r="BG41" s="3">
        <v>1</v>
      </c>
      <c r="BH41" s="3">
        <v>1</v>
      </c>
      <c r="BI41" s="3">
        <v>1</v>
      </c>
      <c r="BJ41" s="3">
        <v>1</v>
      </c>
      <c r="BK41" s="3">
        <v>0</v>
      </c>
      <c r="BL41" s="3">
        <v>0</v>
      </c>
      <c r="BM41" s="3">
        <v>0</v>
      </c>
      <c r="BN41" s="3">
        <v>0</v>
      </c>
      <c r="BO41" t="s">
        <v>560</v>
      </c>
      <c r="BQ41" s="3">
        <v>7</v>
      </c>
      <c r="BR41" s="3">
        <v>4</v>
      </c>
      <c r="BS41" s="3">
        <v>4</v>
      </c>
      <c r="BT41" s="3">
        <v>6</v>
      </c>
      <c r="BU41" s="3">
        <v>8</v>
      </c>
      <c r="BV41" s="3">
        <v>4</v>
      </c>
      <c r="BW41" s="3">
        <v>4</v>
      </c>
      <c r="BX41" s="3">
        <v>6</v>
      </c>
      <c r="BZ41" s="3">
        <v>7</v>
      </c>
      <c r="CA41" s="3">
        <v>7</v>
      </c>
      <c r="CB41" s="3">
        <v>3</v>
      </c>
      <c r="CC41" s="3">
        <v>8</v>
      </c>
      <c r="CD41" s="3">
        <v>7</v>
      </c>
      <c r="CE41" s="3">
        <v>6</v>
      </c>
      <c r="CF41" s="3">
        <v>7</v>
      </c>
      <c r="CG41" s="3">
        <v>7</v>
      </c>
      <c r="CH41" s="3">
        <v>6</v>
      </c>
      <c r="CI41" s="3">
        <v>5</v>
      </c>
      <c r="CJ41" s="3">
        <v>1</v>
      </c>
      <c r="CK41" s="3">
        <v>4</v>
      </c>
      <c r="CL41" s="3">
        <v>0</v>
      </c>
      <c r="CM41" s="3">
        <v>0</v>
      </c>
      <c r="CN41" s="3">
        <v>1</v>
      </c>
      <c r="CO41" s="3">
        <v>1</v>
      </c>
      <c r="CP41" s="3">
        <v>1</v>
      </c>
      <c r="CQ41" s="3">
        <v>0</v>
      </c>
      <c r="CR41" s="3">
        <v>0</v>
      </c>
      <c r="CS41" s="3">
        <v>1</v>
      </c>
      <c r="CT41" s="3">
        <v>0</v>
      </c>
      <c r="CU41" s="3">
        <v>0</v>
      </c>
      <c r="CV41" s="3">
        <v>1</v>
      </c>
      <c r="CW41" s="3">
        <v>0</v>
      </c>
      <c r="CX41" s="3">
        <v>0</v>
      </c>
      <c r="CY41" s="3">
        <v>0</v>
      </c>
      <c r="CZ41" s="3">
        <v>0</v>
      </c>
      <c r="DA41" s="3">
        <v>1</v>
      </c>
    </row>
    <row r="42" spans="1:106" x14ac:dyDescent="0.2">
      <c r="A42" t="s">
        <v>600</v>
      </c>
      <c r="B42" t="s">
        <v>579</v>
      </c>
      <c r="C42" t="s">
        <v>111</v>
      </c>
      <c r="D42" s="3">
        <v>33</v>
      </c>
      <c r="E42" s="3">
        <v>204</v>
      </c>
      <c r="G42" s="3">
        <v>1</v>
      </c>
      <c r="H42" s="3">
        <v>0</v>
      </c>
      <c r="I42" s="3">
        <v>4</v>
      </c>
      <c r="J42" s="3">
        <v>1</v>
      </c>
      <c r="K42" s="3">
        <v>5</v>
      </c>
      <c r="L42" s="3">
        <v>5</v>
      </c>
      <c r="N42" s="3">
        <v>0</v>
      </c>
      <c r="O42" s="3">
        <v>5</v>
      </c>
      <c r="P42" s="3">
        <v>4</v>
      </c>
      <c r="Q42" s="3">
        <v>4</v>
      </c>
      <c r="R42" s="3">
        <v>5</v>
      </c>
      <c r="S42" s="3">
        <v>5</v>
      </c>
      <c r="U42" s="3">
        <v>3</v>
      </c>
      <c r="V42" s="3">
        <v>1</v>
      </c>
      <c r="W42" s="3">
        <v>4</v>
      </c>
      <c r="X42" s="3">
        <v>3</v>
      </c>
      <c r="Y42" s="3">
        <v>1</v>
      </c>
      <c r="Z42" s="3">
        <v>1</v>
      </c>
      <c r="AA42" s="3">
        <v>2</v>
      </c>
      <c r="AB42" s="3">
        <v>5</v>
      </c>
      <c r="AC42" t="s">
        <v>561</v>
      </c>
      <c r="AE42" s="3">
        <v>9</v>
      </c>
      <c r="AF42" s="3">
        <v>7</v>
      </c>
      <c r="AG42" s="3">
        <v>9</v>
      </c>
      <c r="AH42" s="3">
        <v>7</v>
      </c>
      <c r="AI42" s="3">
        <v>3</v>
      </c>
      <c r="AJ42" s="3">
        <v>8</v>
      </c>
      <c r="AK42" s="3">
        <v>6</v>
      </c>
      <c r="AL42" s="3">
        <v>7</v>
      </c>
      <c r="AN42" s="3">
        <v>7</v>
      </c>
      <c r="AO42" s="3">
        <v>8</v>
      </c>
      <c r="AP42" s="3">
        <v>4</v>
      </c>
      <c r="AQ42" s="3">
        <v>7</v>
      </c>
      <c r="AR42" s="3">
        <v>6</v>
      </c>
      <c r="AS42" s="3">
        <v>5</v>
      </c>
      <c r="AT42" s="3">
        <v>7</v>
      </c>
      <c r="AU42" s="3">
        <v>4</v>
      </c>
      <c r="AV42" s="3">
        <v>8</v>
      </c>
      <c r="AW42" s="3">
        <v>7</v>
      </c>
      <c r="AX42" s="3">
        <v>5</v>
      </c>
      <c r="AY42" s="3">
        <v>6</v>
      </c>
      <c r="AZ42" s="3">
        <v>1</v>
      </c>
      <c r="BA42" s="3">
        <v>1</v>
      </c>
      <c r="BB42" s="3">
        <v>0</v>
      </c>
      <c r="BC42" s="3">
        <v>1</v>
      </c>
      <c r="BD42" s="3">
        <v>0</v>
      </c>
      <c r="BE42" s="3">
        <v>0</v>
      </c>
      <c r="BF42" s="3">
        <v>1</v>
      </c>
      <c r="BG42" s="3">
        <v>1</v>
      </c>
      <c r="BH42" s="3">
        <v>0</v>
      </c>
      <c r="BI42" s="3">
        <v>0</v>
      </c>
      <c r="BJ42" s="3">
        <v>0</v>
      </c>
      <c r="BK42" s="3">
        <v>0</v>
      </c>
      <c r="BL42" s="3">
        <v>1</v>
      </c>
      <c r="BM42" s="3">
        <v>0</v>
      </c>
      <c r="BN42" s="3">
        <v>0</v>
      </c>
      <c r="BO42" t="s">
        <v>560</v>
      </c>
      <c r="BQ42" s="3">
        <v>1</v>
      </c>
      <c r="BR42" s="3">
        <v>1</v>
      </c>
      <c r="BS42" s="3">
        <v>1</v>
      </c>
      <c r="BT42" s="3">
        <v>7</v>
      </c>
      <c r="BU42" s="3">
        <v>7</v>
      </c>
      <c r="BV42" s="3">
        <v>1</v>
      </c>
      <c r="BW42" s="3">
        <v>6</v>
      </c>
      <c r="BX42" s="3">
        <v>5</v>
      </c>
      <c r="BZ42" s="3">
        <v>10</v>
      </c>
      <c r="CA42" s="3">
        <v>9</v>
      </c>
      <c r="CB42" s="3">
        <v>8</v>
      </c>
      <c r="CC42" s="3">
        <v>10</v>
      </c>
      <c r="CD42" s="3">
        <v>9</v>
      </c>
      <c r="CE42" s="3">
        <v>10</v>
      </c>
      <c r="CF42" s="3">
        <v>10</v>
      </c>
      <c r="CG42" s="3">
        <v>7</v>
      </c>
      <c r="CH42" s="3">
        <v>10</v>
      </c>
      <c r="CI42" s="3">
        <v>10</v>
      </c>
      <c r="CJ42" s="3">
        <v>6</v>
      </c>
      <c r="CK42" s="3">
        <v>10</v>
      </c>
      <c r="CL42" s="3">
        <v>0</v>
      </c>
      <c r="CM42" s="3">
        <v>0</v>
      </c>
      <c r="CN42" s="3">
        <v>0</v>
      </c>
      <c r="CO42" s="3">
        <v>0</v>
      </c>
      <c r="CP42" s="3">
        <v>1</v>
      </c>
      <c r="CQ42" s="3">
        <v>0</v>
      </c>
      <c r="CR42" s="3">
        <v>0</v>
      </c>
      <c r="CS42" s="3">
        <v>1</v>
      </c>
      <c r="CT42" s="3">
        <v>0</v>
      </c>
      <c r="CU42" s="3">
        <v>0</v>
      </c>
      <c r="CV42" s="3">
        <v>1</v>
      </c>
      <c r="CW42" s="3">
        <v>0</v>
      </c>
      <c r="CX42" s="3">
        <v>1</v>
      </c>
      <c r="CY42" s="3">
        <v>1</v>
      </c>
      <c r="CZ42" s="3">
        <v>0</v>
      </c>
      <c r="DA42" s="3">
        <v>0</v>
      </c>
      <c r="DB42" t="s">
        <v>573</v>
      </c>
    </row>
    <row r="43" spans="1:106" x14ac:dyDescent="0.2">
      <c r="A43" t="s">
        <v>600</v>
      </c>
      <c r="B43" t="s">
        <v>579</v>
      </c>
      <c r="C43" t="s">
        <v>110</v>
      </c>
      <c r="D43" s="3">
        <v>49</v>
      </c>
      <c r="E43" s="3">
        <v>204</v>
      </c>
      <c r="G43" s="3">
        <v>1</v>
      </c>
      <c r="H43" s="3">
        <v>1</v>
      </c>
      <c r="I43" s="3">
        <v>0</v>
      </c>
      <c r="J43" s="3">
        <v>1</v>
      </c>
      <c r="K43" s="3">
        <v>4</v>
      </c>
      <c r="L43" s="3">
        <v>4</v>
      </c>
      <c r="N43" s="3">
        <v>0</v>
      </c>
      <c r="O43" s="3">
        <v>5</v>
      </c>
      <c r="P43" s="3">
        <v>5</v>
      </c>
      <c r="Q43" s="3">
        <v>5</v>
      </c>
      <c r="R43" s="3">
        <v>5</v>
      </c>
      <c r="S43" s="3">
        <v>4</v>
      </c>
      <c r="U43" s="3">
        <v>2</v>
      </c>
      <c r="V43" s="3">
        <v>3</v>
      </c>
      <c r="W43" s="3">
        <v>2</v>
      </c>
      <c r="X43" s="3">
        <v>2</v>
      </c>
      <c r="Y43" s="3">
        <v>3</v>
      </c>
      <c r="Z43" s="3">
        <v>3</v>
      </c>
      <c r="AA43" s="3">
        <v>2</v>
      </c>
      <c r="AB43" s="3">
        <v>3</v>
      </c>
      <c r="AC43" t="s">
        <v>561</v>
      </c>
      <c r="AE43" s="3">
        <v>3</v>
      </c>
      <c r="AF43" s="3">
        <v>4</v>
      </c>
      <c r="AG43" s="3">
        <v>4</v>
      </c>
      <c r="AH43" s="3">
        <v>4</v>
      </c>
      <c r="AI43" s="3">
        <v>6</v>
      </c>
      <c r="AJ43" s="3">
        <v>5</v>
      </c>
      <c r="AK43" s="3">
        <v>4</v>
      </c>
      <c r="AL43" s="3">
        <v>2</v>
      </c>
      <c r="AN43" s="3">
        <v>4</v>
      </c>
      <c r="AO43" s="3">
        <v>4</v>
      </c>
      <c r="AP43" s="3">
        <v>6</v>
      </c>
      <c r="AQ43" s="3">
        <v>6</v>
      </c>
      <c r="AR43" s="3">
        <v>4</v>
      </c>
      <c r="AS43" s="3">
        <v>4</v>
      </c>
      <c r="AT43" s="3">
        <v>6</v>
      </c>
      <c r="AU43" s="3">
        <v>5</v>
      </c>
      <c r="AV43" s="3">
        <v>5</v>
      </c>
      <c r="AW43" s="3">
        <v>6</v>
      </c>
      <c r="AX43" s="3">
        <v>7</v>
      </c>
      <c r="AY43" s="3">
        <v>1</v>
      </c>
      <c r="AZ43" s="3">
        <v>0</v>
      </c>
      <c r="BA43" s="3">
        <v>0</v>
      </c>
      <c r="BB43" s="3">
        <v>0</v>
      </c>
      <c r="BC43" s="3">
        <v>0</v>
      </c>
      <c r="BD43" s="3">
        <v>0</v>
      </c>
      <c r="BE43" s="3">
        <v>1</v>
      </c>
      <c r="BF43" s="3">
        <v>0</v>
      </c>
      <c r="BG43" s="3">
        <v>1</v>
      </c>
      <c r="BH43" s="3">
        <v>1</v>
      </c>
      <c r="BI43" s="3">
        <v>1</v>
      </c>
      <c r="BJ43" s="3">
        <v>1</v>
      </c>
      <c r="BK43" s="3">
        <v>1</v>
      </c>
      <c r="BL43" s="3">
        <v>1</v>
      </c>
      <c r="BM43" s="3">
        <v>0</v>
      </c>
      <c r="BN43" s="3">
        <v>1</v>
      </c>
      <c r="BO43" t="s">
        <v>560</v>
      </c>
      <c r="BQ43" s="3">
        <v>9</v>
      </c>
      <c r="BR43" s="3">
        <v>8</v>
      </c>
      <c r="BS43" s="3">
        <v>6</v>
      </c>
      <c r="BT43" s="3">
        <v>8</v>
      </c>
      <c r="BU43" s="3">
        <v>3</v>
      </c>
      <c r="BV43" s="3">
        <v>5</v>
      </c>
      <c r="BW43" s="3">
        <v>4</v>
      </c>
      <c r="BX43" s="3">
        <v>5</v>
      </c>
      <c r="BZ43" s="3">
        <v>4</v>
      </c>
      <c r="CA43" s="3">
        <v>2</v>
      </c>
      <c r="CB43" s="3">
        <v>6</v>
      </c>
      <c r="CC43" s="3">
        <v>5</v>
      </c>
      <c r="CD43" s="3">
        <v>5</v>
      </c>
      <c r="CE43" s="3">
        <v>4</v>
      </c>
      <c r="CF43" s="3">
        <v>8</v>
      </c>
      <c r="CG43" s="3">
        <v>10</v>
      </c>
      <c r="CH43" s="3">
        <v>9</v>
      </c>
      <c r="CI43" s="3">
        <v>8</v>
      </c>
      <c r="CJ43" s="3">
        <v>7</v>
      </c>
      <c r="CK43" s="3">
        <v>3</v>
      </c>
      <c r="CL43" s="3">
        <v>0</v>
      </c>
      <c r="CM43" s="3">
        <v>0</v>
      </c>
      <c r="CN43" s="3">
        <v>0</v>
      </c>
      <c r="CO43" s="3">
        <v>1</v>
      </c>
      <c r="CP43" s="3">
        <v>1</v>
      </c>
      <c r="CQ43" s="3">
        <v>0</v>
      </c>
      <c r="CR43" s="3">
        <v>0</v>
      </c>
      <c r="CS43" s="3">
        <v>0</v>
      </c>
      <c r="CT43" s="3">
        <v>0</v>
      </c>
      <c r="CU43" s="3">
        <v>0</v>
      </c>
      <c r="CV43" s="3">
        <v>0</v>
      </c>
      <c r="CW43" s="3">
        <v>1</v>
      </c>
      <c r="CX43" s="3">
        <v>1</v>
      </c>
      <c r="CY43" s="3">
        <v>1</v>
      </c>
      <c r="CZ43" s="3">
        <v>0</v>
      </c>
      <c r="DA43" s="3">
        <v>1</v>
      </c>
    </row>
    <row r="44" spans="1:106" x14ac:dyDescent="0.2">
      <c r="A44" t="s">
        <v>600</v>
      </c>
      <c r="B44" t="s">
        <v>579</v>
      </c>
      <c r="C44" t="s">
        <v>109</v>
      </c>
      <c r="D44" s="3">
        <v>21</v>
      </c>
      <c r="E44" s="3">
        <v>204</v>
      </c>
      <c r="G44" s="3">
        <v>0</v>
      </c>
      <c r="H44" s="3">
        <v>1</v>
      </c>
      <c r="I44" s="3">
        <v>5</v>
      </c>
      <c r="J44" s="3">
        <v>1</v>
      </c>
      <c r="K44" s="3">
        <v>4</v>
      </c>
      <c r="L44" s="3">
        <v>4</v>
      </c>
      <c r="N44" s="3">
        <v>1</v>
      </c>
      <c r="O44" s="3">
        <v>5</v>
      </c>
      <c r="P44" s="3">
        <v>5</v>
      </c>
      <c r="Q44" s="3">
        <v>5</v>
      </c>
      <c r="R44" s="3">
        <v>5</v>
      </c>
      <c r="S44" s="3">
        <v>5</v>
      </c>
      <c r="U44" s="3">
        <v>5</v>
      </c>
      <c r="V44" s="3">
        <v>3</v>
      </c>
      <c r="W44" s="3">
        <v>2</v>
      </c>
      <c r="X44" s="3">
        <v>3</v>
      </c>
      <c r="Y44" s="3">
        <v>2</v>
      </c>
      <c r="Z44" s="3">
        <v>1</v>
      </c>
      <c r="AA44" s="3">
        <v>1</v>
      </c>
      <c r="AB44" s="3">
        <v>4</v>
      </c>
      <c r="AC44" t="s">
        <v>563</v>
      </c>
      <c r="AE44" s="3">
        <v>10</v>
      </c>
      <c r="AF44" s="3">
        <v>9</v>
      </c>
      <c r="AG44" s="3">
        <v>10</v>
      </c>
      <c r="AH44" s="3">
        <v>10</v>
      </c>
      <c r="AI44" s="3">
        <v>10</v>
      </c>
      <c r="AJ44" s="3">
        <v>10</v>
      </c>
      <c r="AK44" s="3">
        <v>7</v>
      </c>
      <c r="AL44" s="3">
        <v>9</v>
      </c>
      <c r="AN44" s="3">
        <v>10</v>
      </c>
      <c r="AO44" s="3">
        <v>10</v>
      </c>
      <c r="AP44" s="3">
        <v>5</v>
      </c>
      <c r="AQ44" s="3">
        <v>9</v>
      </c>
      <c r="AR44" s="3">
        <v>6</v>
      </c>
      <c r="AS44" s="3">
        <v>6</v>
      </c>
      <c r="AT44" s="3">
        <v>8</v>
      </c>
      <c r="AU44" s="3">
        <v>8</v>
      </c>
      <c r="AV44" s="3">
        <v>8</v>
      </c>
      <c r="AW44" s="3">
        <v>9</v>
      </c>
      <c r="AX44" s="3">
        <v>5</v>
      </c>
      <c r="AY44" s="3">
        <v>6</v>
      </c>
      <c r="AZ44" s="3">
        <v>0</v>
      </c>
      <c r="BA44" s="3">
        <v>0</v>
      </c>
      <c r="BB44" s="3">
        <v>1</v>
      </c>
      <c r="BC44" s="3">
        <v>1</v>
      </c>
      <c r="BD44" s="3">
        <v>1</v>
      </c>
      <c r="BE44" s="3">
        <v>0</v>
      </c>
      <c r="BF44" s="3">
        <v>1</v>
      </c>
      <c r="BG44" s="3">
        <v>1</v>
      </c>
      <c r="BH44" s="3">
        <v>0</v>
      </c>
      <c r="BI44" s="3">
        <v>1</v>
      </c>
      <c r="BJ44" s="3">
        <v>1</v>
      </c>
      <c r="BK44" s="3">
        <v>0</v>
      </c>
      <c r="BL44" s="3">
        <v>1</v>
      </c>
      <c r="BM44" s="3">
        <v>1</v>
      </c>
      <c r="BN44" s="3">
        <v>0</v>
      </c>
      <c r="BO44" t="s">
        <v>562</v>
      </c>
      <c r="BQ44" s="3">
        <v>0</v>
      </c>
      <c r="BR44" s="3">
        <v>0</v>
      </c>
      <c r="BS44" s="3">
        <v>0</v>
      </c>
      <c r="BT44" s="3">
        <v>0</v>
      </c>
      <c r="BU44" s="3">
        <v>0</v>
      </c>
      <c r="BV44" s="3">
        <v>0</v>
      </c>
      <c r="BW44" s="3">
        <v>0</v>
      </c>
      <c r="BX44" s="3">
        <v>0</v>
      </c>
      <c r="BZ44" s="3">
        <v>6</v>
      </c>
      <c r="CA44" s="3">
        <v>7</v>
      </c>
      <c r="CB44" s="3">
        <v>4</v>
      </c>
      <c r="CC44" s="3">
        <v>0</v>
      </c>
      <c r="CD44" s="3">
        <v>7</v>
      </c>
      <c r="CE44" s="3">
        <v>2</v>
      </c>
      <c r="CF44" s="3">
        <v>0</v>
      </c>
      <c r="CG44" s="3">
        <v>8</v>
      </c>
      <c r="CH44" s="3">
        <v>7</v>
      </c>
      <c r="CI44" s="3">
        <v>2</v>
      </c>
      <c r="CJ44" s="3">
        <v>5</v>
      </c>
      <c r="CK44" s="3">
        <v>5</v>
      </c>
      <c r="CL44" s="3">
        <v>0</v>
      </c>
      <c r="CM44" s="3">
        <v>0</v>
      </c>
      <c r="CN44" s="3">
        <v>1</v>
      </c>
      <c r="CO44" s="3">
        <v>0</v>
      </c>
      <c r="CP44" s="3">
        <v>1</v>
      </c>
      <c r="CQ44" s="3">
        <v>0</v>
      </c>
      <c r="CR44" s="3">
        <v>1</v>
      </c>
      <c r="CS44" s="3">
        <v>1</v>
      </c>
      <c r="CT44" s="3">
        <v>0</v>
      </c>
      <c r="CU44" s="3">
        <v>0</v>
      </c>
      <c r="CV44" s="3">
        <v>1</v>
      </c>
      <c r="CW44" s="3">
        <v>1</v>
      </c>
      <c r="CX44" s="3">
        <v>0</v>
      </c>
      <c r="CY44" s="3">
        <v>1</v>
      </c>
      <c r="CZ44" s="3">
        <v>0</v>
      </c>
      <c r="DA44" s="3">
        <v>0</v>
      </c>
    </row>
    <row r="45" spans="1:106" x14ac:dyDescent="0.2">
      <c r="A45" t="s">
        <v>600</v>
      </c>
      <c r="B45" t="s">
        <v>580</v>
      </c>
      <c r="C45" t="s">
        <v>105</v>
      </c>
      <c r="D45" s="3">
        <v>18</v>
      </c>
      <c r="E45" s="3">
        <v>171</v>
      </c>
      <c r="G45" s="3">
        <v>3</v>
      </c>
      <c r="H45" s="3">
        <v>4</v>
      </c>
      <c r="I45" s="3">
        <v>4</v>
      </c>
      <c r="J45" s="3">
        <v>3</v>
      </c>
      <c r="K45" s="3">
        <v>3</v>
      </c>
      <c r="L45" s="3">
        <v>1</v>
      </c>
      <c r="N45" s="3">
        <v>4</v>
      </c>
      <c r="O45" s="3">
        <v>3</v>
      </c>
      <c r="P45" s="3">
        <v>2</v>
      </c>
      <c r="Q45" s="3">
        <v>1</v>
      </c>
      <c r="R45" s="3">
        <v>2</v>
      </c>
      <c r="S45" s="3">
        <v>1</v>
      </c>
      <c r="U45" s="3">
        <v>2</v>
      </c>
      <c r="V45" s="3">
        <v>2</v>
      </c>
      <c r="W45" s="3">
        <v>3</v>
      </c>
      <c r="X45" s="3">
        <v>4</v>
      </c>
      <c r="Y45" s="3">
        <v>3</v>
      </c>
      <c r="Z45" s="3">
        <v>5</v>
      </c>
      <c r="AA45" s="3">
        <v>4</v>
      </c>
      <c r="AB45" s="3">
        <v>3</v>
      </c>
      <c r="AC45" t="s">
        <v>561</v>
      </c>
      <c r="AE45" s="3">
        <v>3</v>
      </c>
      <c r="AF45" s="3">
        <v>5</v>
      </c>
      <c r="AG45" s="3">
        <v>3</v>
      </c>
      <c r="AH45" s="3">
        <v>2</v>
      </c>
      <c r="AI45" s="3">
        <v>5</v>
      </c>
      <c r="AJ45" s="3">
        <v>6</v>
      </c>
      <c r="AK45" s="3">
        <v>8</v>
      </c>
      <c r="AL45" s="3">
        <v>9</v>
      </c>
      <c r="AN45" s="3">
        <v>2</v>
      </c>
      <c r="AO45" s="3">
        <v>3</v>
      </c>
      <c r="AP45" s="3">
        <v>4</v>
      </c>
      <c r="AQ45" s="3">
        <v>5</v>
      </c>
      <c r="AR45" s="3">
        <v>3</v>
      </c>
      <c r="AS45" s="3">
        <v>7</v>
      </c>
      <c r="AT45" s="3">
        <v>8</v>
      </c>
      <c r="AU45" s="3">
        <v>5</v>
      </c>
      <c r="AV45" s="3">
        <v>2</v>
      </c>
      <c r="AW45" s="3">
        <v>2</v>
      </c>
      <c r="AX45" s="3">
        <v>7</v>
      </c>
      <c r="AY45" s="3">
        <v>8</v>
      </c>
      <c r="AZ45" s="3">
        <v>0</v>
      </c>
      <c r="BA45" s="3">
        <v>1</v>
      </c>
      <c r="BB45" s="3">
        <v>0</v>
      </c>
      <c r="BC45" s="3">
        <v>1</v>
      </c>
      <c r="BD45" s="3">
        <v>1</v>
      </c>
      <c r="BE45" s="3">
        <v>1</v>
      </c>
      <c r="BF45" s="3">
        <v>1</v>
      </c>
      <c r="BG45" s="3">
        <v>0</v>
      </c>
      <c r="BH45" s="3">
        <v>1</v>
      </c>
      <c r="BI45" s="3">
        <v>0</v>
      </c>
      <c r="BJ45" s="3">
        <v>1</v>
      </c>
      <c r="BK45" s="3">
        <v>1</v>
      </c>
      <c r="BL45" s="3">
        <v>1</v>
      </c>
      <c r="BM45" s="3">
        <v>1</v>
      </c>
      <c r="BN45" s="3">
        <v>0</v>
      </c>
      <c r="BO45" t="s">
        <v>560</v>
      </c>
      <c r="BQ45" s="3">
        <v>2</v>
      </c>
      <c r="BR45" s="3">
        <v>4</v>
      </c>
      <c r="BS45" s="3">
        <v>5</v>
      </c>
      <c r="BT45" s="3">
        <v>5</v>
      </c>
      <c r="BU45" s="3">
        <v>7</v>
      </c>
      <c r="BV45" s="3">
        <v>6</v>
      </c>
      <c r="BW45" s="3">
        <v>2</v>
      </c>
      <c r="BX45" s="3">
        <v>3</v>
      </c>
      <c r="BZ45" s="3">
        <v>2</v>
      </c>
      <c r="CA45" s="3">
        <v>3</v>
      </c>
      <c r="CB45" s="3">
        <v>4</v>
      </c>
      <c r="CC45" s="3">
        <v>2</v>
      </c>
      <c r="CD45" s="3">
        <v>6</v>
      </c>
      <c r="CE45" s="3">
        <v>7</v>
      </c>
      <c r="CF45" s="3">
        <v>6</v>
      </c>
      <c r="CG45" s="3">
        <v>7</v>
      </c>
      <c r="CH45" s="3">
        <v>8</v>
      </c>
      <c r="CI45" s="3">
        <v>9</v>
      </c>
      <c r="CJ45" s="3">
        <v>7</v>
      </c>
      <c r="CK45" s="3">
        <v>6</v>
      </c>
      <c r="CL45" s="3">
        <v>0</v>
      </c>
      <c r="CM45" s="3">
        <v>1</v>
      </c>
      <c r="CN45" s="3">
        <v>1</v>
      </c>
      <c r="CO45" s="3">
        <v>1</v>
      </c>
      <c r="CP45" s="3">
        <v>0</v>
      </c>
      <c r="CQ45" s="3">
        <v>1</v>
      </c>
      <c r="CR45" s="3">
        <v>1</v>
      </c>
      <c r="CS45" s="3">
        <v>1</v>
      </c>
      <c r="CT45" s="3">
        <v>0</v>
      </c>
      <c r="CU45" s="3">
        <v>1</v>
      </c>
      <c r="CV45" s="3">
        <v>1</v>
      </c>
      <c r="CW45" s="3">
        <v>1</v>
      </c>
      <c r="CX45" s="3">
        <v>0</v>
      </c>
      <c r="CY45" s="3">
        <v>1</v>
      </c>
      <c r="CZ45" s="3">
        <v>0</v>
      </c>
      <c r="DA45" s="3">
        <v>1</v>
      </c>
    </row>
    <row r="46" spans="1:106" x14ac:dyDescent="0.2">
      <c r="A46" t="s">
        <v>600</v>
      </c>
      <c r="B46" t="s">
        <v>580</v>
      </c>
      <c r="C46" t="s">
        <v>109</v>
      </c>
      <c r="D46" s="3">
        <v>30</v>
      </c>
      <c r="E46" s="3">
        <v>204</v>
      </c>
      <c r="G46" s="3">
        <v>2</v>
      </c>
      <c r="H46" s="3">
        <v>1</v>
      </c>
      <c r="I46" s="3">
        <v>4</v>
      </c>
      <c r="J46" s="3">
        <v>1</v>
      </c>
      <c r="K46" s="3">
        <v>4</v>
      </c>
      <c r="L46" s="3">
        <v>4</v>
      </c>
      <c r="N46" s="3">
        <v>0</v>
      </c>
      <c r="O46" s="3">
        <v>5</v>
      </c>
      <c r="P46" s="3">
        <v>4</v>
      </c>
      <c r="Q46" s="3">
        <v>4</v>
      </c>
      <c r="R46" s="3">
        <v>4</v>
      </c>
      <c r="S46" s="3">
        <v>4</v>
      </c>
      <c r="U46" s="3">
        <v>4</v>
      </c>
      <c r="V46" s="3">
        <v>4</v>
      </c>
      <c r="W46" s="3">
        <v>3</v>
      </c>
      <c r="X46" s="3">
        <v>3</v>
      </c>
      <c r="Y46" s="3">
        <v>2</v>
      </c>
      <c r="Z46" s="3">
        <v>2</v>
      </c>
      <c r="AA46" s="3">
        <v>3</v>
      </c>
      <c r="AB46" s="3">
        <v>3</v>
      </c>
      <c r="AC46" t="s">
        <v>561</v>
      </c>
      <c r="AE46" s="3">
        <v>9</v>
      </c>
      <c r="AF46" s="3">
        <v>9</v>
      </c>
      <c r="AG46" s="3">
        <v>9</v>
      </c>
      <c r="AH46" s="3">
        <v>9</v>
      </c>
      <c r="AI46" s="3">
        <v>8</v>
      </c>
      <c r="AJ46" s="3">
        <v>8</v>
      </c>
      <c r="AK46" s="3">
        <v>9</v>
      </c>
      <c r="AL46" s="3">
        <v>9</v>
      </c>
      <c r="AN46" s="3">
        <v>8</v>
      </c>
      <c r="AO46" s="3">
        <v>9</v>
      </c>
      <c r="AP46" s="3">
        <v>9</v>
      </c>
      <c r="AQ46" s="3">
        <v>8</v>
      </c>
      <c r="AR46" s="3">
        <v>9</v>
      </c>
      <c r="AS46" s="3">
        <v>8</v>
      </c>
      <c r="AT46" s="3">
        <v>9</v>
      </c>
      <c r="AU46" s="3">
        <v>9</v>
      </c>
      <c r="AV46" s="3">
        <v>8</v>
      </c>
      <c r="AW46" s="3">
        <v>8</v>
      </c>
      <c r="AX46" s="3">
        <v>8</v>
      </c>
      <c r="AY46" s="3">
        <v>8</v>
      </c>
      <c r="AZ46" s="3">
        <v>0</v>
      </c>
      <c r="BA46" s="3">
        <v>0</v>
      </c>
      <c r="BB46" s="3">
        <v>1</v>
      </c>
      <c r="BC46" s="3">
        <v>0</v>
      </c>
      <c r="BD46" s="3">
        <v>1</v>
      </c>
      <c r="BE46" s="3">
        <v>1</v>
      </c>
      <c r="BF46" s="3">
        <v>1</v>
      </c>
      <c r="BG46" s="3">
        <v>0</v>
      </c>
      <c r="BH46" s="3">
        <v>0</v>
      </c>
      <c r="BI46" s="3">
        <v>0</v>
      </c>
      <c r="BJ46" s="3">
        <v>1</v>
      </c>
      <c r="BK46" s="3">
        <v>1</v>
      </c>
      <c r="BL46" s="3">
        <v>1</v>
      </c>
      <c r="BM46" s="3">
        <v>1</v>
      </c>
      <c r="BN46" s="3">
        <v>0</v>
      </c>
      <c r="BO46" t="s">
        <v>560</v>
      </c>
      <c r="BQ46" s="3">
        <v>8</v>
      </c>
      <c r="BR46" s="3">
        <v>8</v>
      </c>
      <c r="BS46" s="3">
        <v>8</v>
      </c>
      <c r="BT46" s="3">
        <v>7</v>
      </c>
      <c r="BU46" s="3">
        <v>6</v>
      </c>
      <c r="BV46" s="3">
        <v>9</v>
      </c>
      <c r="BW46" s="3">
        <v>9</v>
      </c>
      <c r="BX46" s="3">
        <v>7</v>
      </c>
      <c r="BZ46" s="3">
        <v>9</v>
      </c>
      <c r="CA46" s="3">
        <v>8</v>
      </c>
      <c r="CB46" s="3">
        <v>8</v>
      </c>
      <c r="CC46" s="3">
        <v>7</v>
      </c>
      <c r="CD46" s="3">
        <v>7</v>
      </c>
      <c r="CE46" s="3">
        <v>9</v>
      </c>
      <c r="CF46" s="3">
        <v>8</v>
      </c>
      <c r="CG46" s="3">
        <v>8</v>
      </c>
      <c r="CH46" s="3">
        <v>9</v>
      </c>
      <c r="CI46" s="3">
        <v>9</v>
      </c>
      <c r="CJ46" s="3">
        <v>8</v>
      </c>
      <c r="CK46" s="3">
        <v>7</v>
      </c>
      <c r="CL46" s="3">
        <v>0</v>
      </c>
      <c r="CM46" s="3">
        <v>1</v>
      </c>
      <c r="CN46" s="3">
        <v>1</v>
      </c>
      <c r="CO46" s="3">
        <v>1</v>
      </c>
      <c r="CP46" s="3">
        <v>0</v>
      </c>
      <c r="CQ46" s="3">
        <v>1</v>
      </c>
      <c r="CR46" s="3">
        <v>1</v>
      </c>
      <c r="CS46" s="3">
        <v>1</v>
      </c>
      <c r="CT46" s="3">
        <v>0</v>
      </c>
      <c r="CU46" s="3">
        <v>0</v>
      </c>
      <c r="CV46" s="3">
        <v>0</v>
      </c>
      <c r="CW46" s="3">
        <v>0</v>
      </c>
      <c r="CX46" s="3">
        <v>0</v>
      </c>
      <c r="CY46" s="3">
        <v>1</v>
      </c>
      <c r="CZ46" s="3">
        <v>0</v>
      </c>
      <c r="DA46" s="3">
        <v>0</v>
      </c>
    </row>
    <row r="47" spans="1:106" x14ac:dyDescent="0.2">
      <c r="A47" t="s">
        <v>600</v>
      </c>
      <c r="B47" t="s">
        <v>579</v>
      </c>
      <c r="C47" t="s">
        <v>428</v>
      </c>
      <c r="D47" s="3">
        <v>25</v>
      </c>
      <c r="E47" s="3">
        <v>204</v>
      </c>
      <c r="G47" s="3">
        <v>5</v>
      </c>
      <c r="H47" s="3">
        <v>0</v>
      </c>
      <c r="I47" s="3">
        <v>5</v>
      </c>
      <c r="J47" s="3">
        <v>5</v>
      </c>
      <c r="K47" s="3">
        <v>5</v>
      </c>
      <c r="L47" s="3">
        <v>5</v>
      </c>
      <c r="N47" s="3">
        <v>0</v>
      </c>
      <c r="O47" s="3">
        <v>5</v>
      </c>
      <c r="P47" s="3">
        <v>5</v>
      </c>
      <c r="Q47" s="3">
        <v>2</v>
      </c>
      <c r="R47" s="3">
        <v>5</v>
      </c>
      <c r="S47" s="3">
        <v>5</v>
      </c>
      <c r="U47" s="3">
        <v>4</v>
      </c>
      <c r="V47" s="3">
        <v>1</v>
      </c>
      <c r="W47" s="3">
        <v>1</v>
      </c>
      <c r="X47" s="3">
        <v>5</v>
      </c>
      <c r="Y47" s="3">
        <v>3</v>
      </c>
      <c r="Z47" s="3">
        <v>0</v>
      </c>
      <c r="AA47" s="3">
        <v>0</v>
      </c>
      <c r="AB47" s="3">
        <v>3</v>
      </c>
      <c r="AC47" t="s">
        <v>561</v>
      </c>
      <c r="AE47" s="3">
        <v>10</v>
      </c>
      <c r="AF47" s="3">
        <v>10</v>
      </c>
      <c r="AG47" s="3">
        <v>8</v>
      </c>
      <c r="AH47" s="3">
        <v>10</v>
      </c>
      <c r="AI47" s="3">
        <v>8</v>
      </c>
      <c r="AJ47" s="3">
        <v>8</v>
      </c>
      <c r="AK47" s="3">
        <v>8</v>
      </c>
      <c r="AL47" s="3">
        <v>10</v>
      </c>
      <c r="AN47" s="3">
        <v>10</v>
      </c>
      <c r="AO47" s="3">
        <v>8</v>
      </c>
      <c r="AP47" s="3">
        <v>10</v>
      </c>
      <c r="AQ47" s="3">
        <v>10</v>
      </c>
      <c r="AR47" s="3">
        <v>10</v>
      </c>
      <c r="AS47" s="3">
        <v>7</v>
      </c>
      <c r="AT47" s="3">
        <v>7</v>
      </c>
      <c r="AU47" s="3">
        <v>7</v>
      </c>
      <c r="AV47" s="3">
        <v>10</v>
      </c>
      <c r="AW47" s="3">
        <v>8</v>
      </c>
      <c r="AX47" s="3">
        <v>10</v>
      </c>
      <c r="AY47" s="3">
        <v>9</v>
      </c>
      <c r="AZ47" s="3">
        <v>0</v>
      </c>
      <c r="BA47" s="3">
        <v>1</v>
      </c>
      <c r="BB47" s="3">
        <v>0</v>
      </c>
      <c r="BC47" s="3">
        <v>0</v>
      </c>
      <c r="BD47" s="3">
        <v>1</v>
      </c>
      <c r="BE47" s="3">
        <v>0</v>
      </c>
      <c r="BF47" s="3">
        <v>0</v>
      </c>
      <c r="BG47" s="3">
        <v>0</v>
      </c>
      <c r="BH47" s="3">
        <v>0</v>
      </c>
      <c r="BI47" s="3">
        <v>1</v>
      </c>
      <c r="BJ47" s="3">
        <v>1</v>
      </c>
      <c r="BK47" s="3">
        <v>0</v>
      </c>
      <c r="BL47" s="3">
        <v>0</v>
      </c>
      <c r="BM47" s="3">
        <v>0</v>
      </c>
      <c r="BN47" s="3">
        <v>0</v>
      </c>
      <c r="BO47" t="s">
        <v>560</v>
      </c>
      <c r="BQ47" s="3">
        <v>10</v>
      </c>
      <c r="BR47" s="3">
        <v>8</v>
      </c>
      <c r="BS47" s="3">
        <v>10</v>
      </c>
      <c r="BT47" s="3">
        <v>8</v>
      </c>
      <c r="BU47" s="3">
        <v>10</v>
      </c>
      <c r="BV47" s="3">
        <v>8</v>
      </c>
      <c r="BW47" s="3">
        <v>10</v>
      </c>
      <c r="BX47" s="3">
        <v>9</v>
      </c>
      <c r="BZ47" s="3">
        <v>10</v>
      </c>
      <c r="CA47" s="3">
        <v>8</v>
      </c>
      <c r="CB47" s="3">
        <v>8</v>
      </c>
      <c r="CC47" s="3">
        <v>8</v>
      </c>
      <c r="CD47" s="3">
        <v>8</v>
      </c>
      <c r="CE47" s="3">
        <v>8</v>
      </c>
      <c r="CF47" s="3">
        <v>10</v>
      </c>
      <c r="CG47" s="3">
        <v>8</v>
      </c>
      <c r="CH47" s="3">
        <v>8</v>
      </c>
      <c r="CI47" s="3">
        <v>8</v>
      </c>
      <c r="CJ47" s="3">
        <v>10</v>
      </c>
      <c r="CK47" s="3">
        <v>8</v>
      </c>
      <c r="CL47" s="3">
        <v>0</v>
      </c>
      <c r="CM47" s="3">
        <v>0</v>
      </c>
      <c r="CN47" s="3">
        <v>0</v>
      </c>
      <c r="CO47" s="3">
        <v>1</v>
      </c>
      <c r="CP47" s="3">
        <v>1</v>
      </c>
      <c r="CQ47" s="3">
        <v>1</v>
      </c>
      <c r="CR47" s="3">
        <v>0</v>
      </c>
      <c r="CS47" s="3">
        <v>0</v>
      </c>
      <c r="CT47" s="3">
        <v>1</v>
      </c>
      <c r="CU47" s="3">
        <v>0</v>
      </c>
      <c r="CV47" s="3">
        <v>0</v>
      </c>
      <c r="CW47" s="3">
        <v>1</v>
      </c>
      <c r="CX47" s="3">
        <v>1</v>
      </c>
      <c r="CY47" s="3">
        <v>0</v>
      </c>
      <c r="CZ47" s="3">
        <v>1</v>
      </c>
      <c r="DA47" s="3">
        <v>1</v>
      </c>
    </row>
    <row r="48" spans="1:106" x14ac:dyDescent="0.2">
      <c r="A48" t="s">
        <v>600</v>
      </c>
      <c r="B48" t="s">
        <v>579</v>
      </c>
      <c r="C48" t="s">
        <v>109</v>
      </c>
      <c r="D48" s="3">
        <v>21</v>
      </c>
      <c r="E48" s="3">
        <v>204</v>
      </c>
      <c r="G48" s="3">
        <v>0</v>
      </c>
      <c r="H48" s="3">
        <v>0</v>
      </c>
      <c r="I48" s="3">
        <v>5</v>
      </c>
      <c r="J48" s="3">
        <v>0</v>
      </c>
      <c r="K48" s="3">
        <v>5</v>
      </c>
      <c r="L48" s="3">
        <v>5</v>
      </c>
      <c r="N48" s="3">
        <v>0</v>
      </c>
      <c r="O48" s="3">
        <v>5</v>
      </c>
      <c r="P48" s="3">
        <v>5</v>
      </c>
      <c r="Q48" s="3">
        <v>5</v>
      </c>
      <c r="R48" s="3">
        <v>5</v>
      </c>
      <c r="S48" s="3">
        <v>5</v>
      </c>
      <c r="U48" s="3">
        <v>5</v>
      </c>
      <c r="V48" s="3">
        <v>4</v>
      </c>
      <c r="W48" s="3">
        <v>4</v>
      </c>
      <c r="X48" s="3">
        <v>3</v>
      </c>
      <c r="Y48" s="3">
        <v>3</v>
      </c>
      <c r="Z48" s="3">
        <v>4</v>
      </c>
      <c r="AA48" s="3">
        <v>3</v>
      </c>
      <c r="AB48" s="3">
        <v>2</v>
      </c>
      <c r="AC48" t="s">
        <v>561</v>
      </c>
      <c r="AE48" s="3">
        <v>9</v>
      </c>
      <c r="AF48" s="3">
        <v>9</v>
      </c>
      <c r="AG48" s="3">
        <v>10</v>
      </c>
      <c r="AH48" s="3">
        <v>10</v>
      </c>
      <c r="AI48" s="3">
        <v>10</v>
      </c>
      <c r="AJ48" s="3">
        <v>5</v>
      </c>
      <c r="AK48" s="3">
        <v>10</v>
      </c>
      <c r="AL48" s="3">
        <v>10</v>
      </c>
      <c r="AN48" s="3">
        <v>10</v>
      </c>
      <c r="AO48" s="3">
        <v>9</v>
      </c>
      <c r="AP48" s="3">
        <v>0</v>
      </c>
      <c r="AQ48" s="3">
        <v>9</v>
      </c>
      <c r="AR48" s="3">
        <v>9</v>
      </c>
      <c r="AS48" s="3">
        <v>8</v>
      </c>
      <c r="AT48" s="3">
        <v>8</v>
      </c>
      <c r="AU48" s="3">
        <v>8</v>
      </c>
      <c r="AV48" s="3">
        <v>9</v>
      </c>
      <c r="AW48" s="3">
        <v>10</v>
      </c>
      <c r="AX48" s="3">
        <v>10</v>
      </c>
      <c r="AY48" s="3">
        <v>0</v>
      </c>
      <c r="AZ48" s="3">
        <v>0</v>
      </c>
      <c r="BA48" s="3">
        <v>0</v>
      </c>
      <c r="BB48" s="3">
        <v>0</v>
      </c>
      <c r="BC48" s="3">
        <v>0</v>
      </c>
      <c r="BD48" s="3">
        <v>1</v>
      </c>
      <c r="BE48" s="3">
        <v>1</v>
      </c>
      <c r="BF48" s="3">
        <v>0</v>
      </c>
      <c r="BG48" s="3">
        <v>1</v>
      </c>
      <c r="BH48" s="3">
        <v>0</v>
      </c>
      <c r="BI48" s="3">
        <v>0</v>
      </c>
      <c r="BJ48" s="3">
        <v>1</v>
      </c>
      <c r="BK48" s="3">
        <v>1</v>
      </c>
      <c r="BL48" s="3">
        <v>1</v>
      </c>
      <c r="BM48" s="3">
        <v>1</v>
      </c>
      <c r="BN48" s="3">
        <v>1</v>
      </c>
      <c r="BO48" t="s">
        <v>560</v>
      </c>
      <c r="BQ48" s="3">
        <v>10</v>
      </c>
      <c r="BR48" s="3">
        <v>10</v>
      </c>
      <c r="BS48" s="3">
        <v>1</v>
      </c>
      <c r="BT48" s="3">
        <v>10</v>
      </c>
      <c r="BU48" s="3">
        <v>10</v>
      </c>
      <c r="BV48" s="3">
        <v>0</v>
      </c>
      <c r="BW48" s="3">
        <v>10</v>
      </c>
      <c r="BX48" s="3">
        <v>10</v>
      </c>
      <c r="BZ48" s="3">
        <v>10</v>
      </c>
      <c r="CA48" s="3">
        <v>10</v>
      </c>
      <c r="CB48" s="3">
        <v>0</v>
      </c>
      <c r="CC48" s="3">
        <v>10</v>
      </c>
      <c r="CD48" s="3">
        <v>10</v>
      </c>
      <c r="CE48" s="3">
        <v>0</v>
      </c>
      <c r="CF48" s="3">
        <v>10</v>
      </c>
      <c r="CG48" s="3">
        <v>10</v>
      </c>
      <c r="CH48" s="3">
        <v>10</v>
      </c>
      <c r="CI48" s="3">
        <v>10</v>
      </c>
      <c r="CJ48" s="3">
        <v>10</v>
      </c>
      <c r="CK48" s="3">
        <v>10</v>
      </c>
      <c r="CL48" s="3">
        <v>0</v>
      </c>
      <c r="CM48" s="3">
        <v>0</v>
      </c>
      <c r="CN48" s="3">
        <v>0</v>
      </c>
      <c r="CO48" s="3">
        <v>1</v>
      </c>
      <c r="CP48" s="3">
        <v>1</v>
      </c>
      <c r="CQ48" s="3">
        <v>1</v>
      </c>
      <c r="CR48" s="3">
        <v>0</v>
      </c>
      <c r="CS48" s="3">
        <v>1</v>
      </c>
      <c r="CT48" s="3">
        <v>1</v>
      </c>
      <c r="CU48" s="3">
        <v>0</v>
      </c>
      <c r="CV48" s="3">
        <v>0</v>
      </c>
      <c r="CW48" s="3">
        <v>0</v>
      </c>
      <c r="CX48" s="3">
        <v>1</v>
      </c>
      <c r="CY48" s="3">
        <v>1</v>
      </c>
      <c r="CZ48" s="3">
        <v>1</v>
      </c>
      <c r="DA48" s="3">
        <v>0</v>
      </c>
    </row>
    <row r="49" spans="1:106" x14ac:dyDescent="0.2">
      <c r="A49" t="s">
        <v>600</v>
      </c>
      <c r="B49" t="s">
        <v>580</v>
      </c>
      <c r="C49" t="s">
        <v>111</v>
      </c>
      <c r="D49" s="3">
        <v>26</v>
      </c>
      <c r="E49" s="3">
        <v>96</v>
      </c>
      <c r="G49" s="3">
        <v>0</v>
      </c>
      <c r="H49" s="3">
        <v>0</v>
      </c>
      <c r="I49" s="3">
        <v>5</v>
      </c>
      <c r="J49" s="3">
        <v>0</v>
      </c>
      <c r="K49" s="3">
        <v>5</v>
      </c>
      <c r="L49" s="3">
        <v>5</v>
      </c>
      <c r="N49" s="3">
        <v>0</v>
      </c>
      <c r="O49" s="3">
        <v>4</v>
      </c>
      <c r="P49" s="3">
        <v>5</v>
      </c>
      <c r="Q49" s="3">
        <v>5</v>
      </c>
      <c r="R49" s="3">
        <v>5</v>
      </c>
      <c r="S49" s="3">
        <v>5</v>
      </c>
      <c r="U49" s="3">
        <v>5</v>
      </c>
      <c r="V49" s="3">
        <v>0</v>
      </c>
      <c r="W49" s="3">
        <v>4</v>
      </c>
      <c r="X49" s="3">
        <v>1</v>
      </c>
      <c r="Y49" s="3">
        <v>0</v>
      </c>
      <c r="Z49" s="3">
        <v>0</v>
      </c>
      <c r="AA49" s="3">
        <v>0</v>
      </c>
      <c r="AB49" s="3">
        <v>5</v>
      </c>
      <c r="AC49" t="s">
        <v>563</v>
      </c>
      <c r="AE49" s="3">
        <v>8</v>
      </c>
      <c r="AF49" s="3">
        <v>8</v>
      </c>
      <c r="AG49" s="3">
        <v>8</v>
      </c>
      <c r="AH49" s="3">
        <v>4</v>
      </c>
      <c r="AI49" s="3">
        <v>4</v>
      </c>
      <c r="AJ49" s="3">
        <v>9</v>
      </c>
      <c r="AK49" s="3">
        <v>1</v>
      </c>
      <c r="AL49" s="3">
        <v>2</v>
      </c>
      <c r="AN49" s="3">
        <v>9</v>
      </c>
      <c r="AO49" s="3">
        <v>5</v>
      </c>
      <c r="AP49" s="3">
        <v>5</v>
      </c>
      <c r="AQ49" s="3">
        <v>4</v>
      </c>
      <c r="AR49" s="3">
        <v>4</v>
      </c>
      <c r="AS49" s="3">
        <v>8</v>
      </c>
      <c r="AT49" s="3">
        <v>6</v>
      </c>
      <c r="AU49" s="3">
        <v>5</v>
      </c>
      <c r="AV49" s="3">
        <v>8</v>
      </c>
      <c r="AW49" s="3">
        <v>8</v>
      </c>
      <c r="AX49" s="3">
        <v>5</v>
      </c>
      <c r="AY49" s="3">
        <v>7</v>
      </c>
      <c r="AZ49" s="3">
        <v>0</v>
      </c>
      <c r="BA49" s="3">
        <v>0</v>
      </c>
      <c r="BB49" s="3">
        <v>0</v>
      </c>
      <c r="BC49" s="3">
        <v>0</v>
      </c>
      <c r="BD49" s="3">
        <v>1</v>
      </c>
      <c r="BE49" s="3">
        <v>1</v>
      </c>
      <c r="BF49" s="3">
        <v>1</v>
      </c>
      <c r="BG49" s="3">
        <v>1</v>
      </c>
      <c r="BH49" s="3">
        <v>1</v>
      </c>
      <c r="BI49" s="3">
        <v>1</v>
      </c>
      <c r="BJ49" s="3">
        <v>1</v>
      </c>
      <c r="BK49" s="3">
        <v>1</v>
      </c>
      <c r="BL49" s="3">
        <v>1</v>
      </c>
      <c r="BM49" s="3">
        <v>1</v>
      </c>
      <c r="BN49" s="3">
        <v>1</v>
      </c>
      <c r="BO49" t="s">
        <v>562</v>
      </c>
      <c r="BQ49" s="3">
        <v>7</v>
      </c>
      <c r="BR49" s="3">
        <v>7</v>
      </c>
      <c r="BS49" s="3">
        <v>7</v>
      </c>
      <c r="BT49" s="3">
        <v>7</v>
      </c>
      <c r="BU49" s="3">
        <v>6</v>
      </c>
      <c r="BV49" s="3">
        <v>5</v>
      </c>
      <c r="BW49" s="3">
        <v>3</v>
      </c>
      <c r="BX49" s="3">
        <v>7</v>
      </c>
      <c r="BZ49" s="3">
        <v>9</v>
      </c>
      <c r="CA49" s="3">
        <v>9</v>
      </c>
      <c r="CB49" s="3">
        <v>7</v>
      </c>
      <c r="CC49" s="3">
        <v>7</v>
      </c>
      <c r="CD49" s="3">
        <v>7</v>
      </c>
      <c r="CE49" s="3">
        <v>10</v>
      </c>
      <c r="CF49" s="3">
        <v>9</v>
      </c>
      <c r="CG49" s="3">
        <v>8</v>
      </c>
      <c r="CH49" s="3">
        <v>6</v>
      </c>
      <c r="CI49" s="3">
        <v>8</v>
      </c>
      <c r="CJ49" s="3">
        <v>6</v>
      </c>
      <c r="CK49" s="3">
        <v>7</v>
      </c>
      <c r="CL49" s="3">
        <v>0</v>
      </c>
      <c r="CM49" s="3">
        <v>0</v>
      </c>
      <c r="CN49" s="3">
        <v>0</v>
      </c>
      <c r="CO49" s="3">
        <v>0</v>
      </c>
      <c r="CP49" s="3">
        <v>1</v>
      </c>
      <c r="CQ49" s="3">
        <v>1</v>
      </c>
      <c r="CR49" s="3">
        <v>0</v>
      </c>
      <c r="CS49" s="3">
        <v>1</v>
      </c>
      <c r="CT49" s="3">
        <v>1</v>
      </c>
      <c r="CU49" s="3">
        <v>0</v>
      </c>
      <c r="CV49" s="3">
        <v>1</v>
      </c>
      <c r="CW49" s="3">
        <v>1</v>
      </c>
      <c r="CX49" s="3">
        <v>1</v>
      </c>
      <c r="CY49" s="3">
        <v>1</v>
      </c>
      <c r="CZ49" s="3">
        <v>1</v>
      </c>
      <c r="DA49" s="3">
        <v>0</v>
      </c>
    </row>
    <row r="50" spans="1:106" x14ac:dyDescent="0.2">
      <c r="A50" t="s">
        <v>600</v>
      </c>
      <c r="B50" t="s">
        <v>580</v>
      </c>
      <c r="C50" t="s">
        <v>567</v>
      </c>
      <c r="D50" s="3">
        <v>29</v>
      </c>
      <c r="E50" s="3">
        <v>204</v>
      </c>
      <c r="G50" s="3">
        <v>3</v>
      </c>
      <c r="H50" s="3">
        <v>0</v>
      </c>
      <c r="I50" s="3">
        <v>4</v>
      </c>
      <c r="J50" s="3">
        <v>0</v>
      </c>
      <c r="K50" s="3">
        <v>4</v>
      </c>
      <c r="L50" s="3">
        <v>5</v>
      </c>
      <c r="N50" s="3">
        <v>0</v>
      </c>
      <c r="O50" s="3">
        <v>4</v>
      </c>
      <c r="P50" s="3">
        <v>2</v>
      </c>
      <c r="Q50" s="3">
        <v>5</v>
      </c>
      <c r="R50" s="3">
        <v>5</v>
      </c>
      <c r="S50" s="3">
        <v>5</v>
      </c>
      <c r="U50" s="3">
        <v>3</v>
      </c>
      <c r="V50" s="3">
        <v>0</v>
      </c>
      <c r="W50" s="3">
        <v>4</v>
      </c>
      <c r="X50" s="3">
        <v>2</v>
      </c>
      <c r="Y50" s="3">
        <v>1</v>
      </c>
      <c r="Z50" s="3">
        <v>0</v>
      </c>
      <c r="AA50" s="3">
        <v>2</v>
      </c>
      <c r="AB50" s="3">
        <v>3</v>
      </c>
      <c r="AC50" t="s">
        <v>568</v>
      </c>
      <c r="AE50" s="3">
        <v>10</v>
      </c>
      <c r="AF50" s="3">
        <v>9</v>
      </c>
      <c r="AG50" s="3">
        <v>9</v>
      </c>
      <c r="AH50" s="3">
        <v>6</v>
      </c>
      <c r="AI50" s="3">
        <v>7</v>
      </c>
      <c r="AJ50" s="3">
        <v>8</v>
      </c>
      <c r="AK50" s="3">
        <v>9</v>
      </c>
      <c r="AL50" s="3">
        <v>9</v>
      </c>
      <c r="AN50" s="3">
        <v>10</v>
      </c>
      <c r="AO50" s="3">
        <v>10</v>
      </c>
      <c r="AP50" s="3">
        <v>9</v>
      </c>
      <c r="AQ50" s="3">
        <v>10</v>
      </c>
      <c r="AR50" s="3">
        <v>8</v>
      </c>
      <c r="AS50" s="3">
        <v>10</v>
      </c>
      <c r="AT50" s="3">
        <v>10</v>
      </c>
      <c r="AU50" s="3">
        <v>8</v>
      </c>
      <c r="AV50" s="3">
        <v>8</v>
      </c>
      <c r="AW50" s="3">
        <v>8</v>
      </c>
      <c r="AX50" s="3">
        <v>9</v>
      </c>
      <c r="AY50" s="3">
        <v>9</v>
      </c>
      <c r="AZ50" s="3">
        <v>0</v>
      </c>
      <c r="BA50" s="3">
        <v>0</v>
      </c>
      <c r="BB50" s="3">
        <v>1</v>
      </c>
      <c r="BC50" s="3">
        <v>1</v>
      </c>
      <c r="BD50" s="3">
        <v>1</v>
      </c>
      <c r="BE50" s="3">
        <v>1</v>
      </c>
      <c r="BF50" s="3">
        <v>0</v>
      </c>
      <c r="BG50" s="3">
        <v>1</v>
      </c>
      <c r="BH50" s="3">
        <v>1</v>
      </c>
      <c r="BI50" s="3">
        <v>1</v>
      </c>
      <c r="BJ50" s="3">
        <v>1</v>
      </c>
      <c r="BK50" s="3">
        <v>1</v>
      </c>
      <c r="BL50" s="3">
        <v>1</v>
      </c>
      <c r="BM50" s="3">
        <v>0</v>
      </c>
      <c r="BN50" s="3">
        <v>0</v>
      </c>
      <c r="BO50" t="s">
        <v>560</v>
      </c>
      <c r="BQ50" s="3">
        <v>10</v>
      </c>
      <c r="BR50" s="3">
        <v>9</v>
      </c>
      <c r="BS50" s="3">
        <v>5</v>
      </c>
      <c r="BT50" s="3">
        <v>9</v>
      </c>
      <c r="BU50" s="3">
        <v>8</v>
      </c>
      <c r="BV50" s="3">
        <v>8</v>
      </c>
      <c r="BW50" s="3">
        <v>9</v>
      </c>
      <c r="BX50" s="3">
        <v>9</v>
      </c>
      <c r="BZ50" s="3">
        <v>9</v>
      </c>
      <c r="CA50" s="3">
        <v>9</v>
      </c>
      <c r="CB50" s="3">
        <v>8</v>
      </c>
      <c r="CC50" s="3">
        <v>9</v>
      </c>
      <c r="CD50" s="3">
        <v>9</v>
      </c>
      <c r="CE50" s="3">
        <v>9</v>
      </c>
      <c r="CF50" s="3">
        <v>9</v>
      </c>
      <c r="CG50" s="3">
        <v>8</v>
      </c>
      <c r="CH50" s="3">
        <v>7</v>
      </c>
      <c r="CI50" s="3">
        <v>8</v>
      </c>
      <c r="CJ50" s="3">
        <v>8</v>
      </c>
      <c r="CK50" s="3">
        <v>8</v>
      </c>
      <c r="CL50" s="3">
        <v>0</v>
      </c>
      <c r="CM50" s="3">
        <v>0</v>
      </c>
      <c r="CN50" s="3">
        <v>1</v>
      </c>
      <c r="CO50" s="3">
        <v>1</v>
      </c>
      <c r="CP50" s="3">
        <v>0</v>
      </c>
      <c r="CQ50" s="3">
        <v>1</v>
      </c>
      <c r="CR50" s="3">
        <v>0</v>
      </c>
      <c r="CS50" s="3">
        <v>1</v>
      </c>
      <c r="CT50" s="3">
        <v>0</v>
      </c>
      <c r="CU50" s="3">
        <v>1</v>
      </c>
      <c r="CV50" s="3">
        <v>0</v>
      </c>
      <c r="CW50" s="3">
        <v>0</v>
      </c>
      <c r="CX50" s="3">
        <v>1</v>
      </c>
      <c r="CY50" s="3">
        <v>1</v>
      </c>
      <c r="CZ50" s="3">
        <v>0</v>
      </c>
      <c r="DA50" s="3">
        <v>0</v>
      </c>
    </row>
    <row r="51" spans="1:106" x14ac:dyDescent="0.2">
      <c r="A51" t="s">
        <v>600</v>
      </c>
      <c r="B51" t="s">
        <v>579</v>
      </c>
      <c r="C51" t="s">
        <v>109</v>
      </c>
      <c r="D51" s="3">
        <v>27</v>
      </c>
      <c r="E51" s="3">
        <v>204</v>
      </c>
      <c r="G51" s="3">
        <v>1</v>
      </c>
      <c r="H51" s="3">
        <v>1</v>
      </c>
      <c r="I51" s="3">
        <v>4</v>
      </c>
      <c r="J51" s="3">
        <v>1</v>
      </c>
      <c r="K51" s="3">
        <v>4</v>
      </c>
      <c r="L51" s="3">
        <v>4</v>
      </c>
      <c r="N51" s="3">
        <v>0</v>
      </c>
      <c r="O51" s="3">
        <v>5</v>
      </c>
      <c r="P51" s="3">
        <v>5</v>
      </c>
      <c r="Q51" s="3">
        <v>5</v>
      </c>
      <c r="R51" s="3">
        <v>5</v>
      </c>
      <c r="S51" s="3">
        <v>5</v>
      </c>
      <c r="U51" s="3">
        <v>5</v>
      </c>
      <c r="V51" s="3">
        <v>2</v>
      </c>
      <c r="W51" s="3">
        <v>3</v>
      </c>
      <c r="X51" s="3">
        <v>5</v>
      </c>
      <c r="Y51" s="3">
        <v>1</v>
      </c>
      <c r="Z51" s="3">
        <v>1</v>
      </c>
      <c r="AA51" s="3">
        <v>3</v>
      </c>
      <c r="AB51" s="3">
        <v>4</v>
      </c>
      <c r="AC51" t="s">
        <v>561</v>
      </c>
      <c r="AE51" s="3">
        <v>9</v>
      </c>
      <c r="AF51" s="3">
        <v>9</v>
      </c>
      <c r="AG51" s="3">
        <v>2</v>
      </c>
      <c r="AH51" s="3">
        <v>2</v>
      </c>
      <c r="AI51" s="3">
        <v>9</v>
      </c>
      <c r="AJ51" s="3">
        <v>9</v>
      </c>
      <c r="AK51" s="3">
        <v>9</v>
      </c>
      <c r="AL51" s="3">
        <v>9</v>
      </c>
      <c r="AN51" s="3">
        <v>9</v>
      </c>
      <c r="AO51" s="3">
        <v>9</v>
      </c>
      <c r="AP51" s="3">
        <v>9</v>
      </c>
      <c r="AQ51" s="3">
        <v>9</v>
      </c>
      <c r="AR51" s="3">
        <v>9</v>
      </c>
      <c r="AS51" s="3">
        <v>9</v>
      </c>
      <c r="AT51" s="3">
        <v>9</v>
      </c>
      <c r="AU51" s="3">
        <v>9</v>
      </c>
      <c r="AV51" s="3">
        <v>9</v>
      </c>
      <c r="AW51" s="3">
        <v>9</v>
      </c>
      <c r="AX51" s="3">
        <v>9</v>
      </c>
      <c r="AY51" s="3">
        <v>9</v>
      </c>
      <c r="AZ51" s="3">
        <v>0</v>
      </c>
      <c r="BA51" s="3">
        <v>0</v>
      </c>
      <c r="BB51" s="3">
        <v>1</v>
      </c>
      <c r="BC51" s="3">
        <v>1</v>
      </c>
      <c r="BD51" s="3">
        <v>1</v>
      </c>
      <c r="BE51" s="3">
        <v>1</v>
      </c>
      <c r="BF51" s="3">
        <v>0</v>
      </c>
      <c r="BG51" s="3">
        <v>1</v>
      </c>
      <c r="BH51" s="3">
        <v>0</v>
      </c>
      <c r="BI51" s="3">
        <v>0</v>
      </c>
      <c r="BJ51" s="3">
        <v>1</v>
      </c>
      <c r="BK51" s="3">
        <v>0</v>
      </c>
      <c r="BL51" s="3">
        <v>1</v>
      </c>
      <c r="BM51" s="3">
        <v>1</v>
      </c>
      <c r="BN51" s="3">
        <v>0</v>
      </c>
      <c r="BO51" t="s">
        <v>560</v>
      </c>
      <c r="BQ51" s="3">
        <v>9</v>
      </c>
      <c r="BR51" s="3">
        <v>9</v>
      </c>
      <c r="BS51" s="3">
        <v>9</v>
      </c>
      <c r="BT51" s="3">
        <v>9</v>
      </c>
      <c r="BU51" s="3">
        <v>9</v>
      </c>
      <c r="BV51" s="3">
        <v>9</v>
      </c>
      <c r="BW51" s="3">
        <v>9</v>
      </c>
      <c r="BX51" s="3">
        <v>9</v>
      </c>
      <c r="BZ51" s="3">
        <v>9</v>
      </c>
      <c r="CA51" s="3">
        <v>9</v>
      </c>
      <c r="CB51" s="3">
        <v>9</v>
      </c>
      <c r="CC51" s="3">
        <v>9</v>
      </c>
      <c r="CD51" s="3">
        <v>9</v>
      </c>
      <c r="CE51" s="3">
        <v>9</v>
      </c>
      <c r="CF51" s="3">
        <v>9</v>
      </c>
      <c r="CG51" s="3">
        <v>9</v>
      </c>
      <c r="CH51" s="3">
        <v>9</v>
      </c>
      <c r="CI51" s="3">
        <v>10</v>
      </c>
      <c r="CJ51" s="3">
        <v>10</v>
      </c>
      <c r="CK51" s="3">
        <v>10</v>
      </c>
      <c r="CL51" s="3">
        <v>0</v>
      </c>
      <c r="CM51" s="3">
        <v>0</v>
      </c>
      <c r="CN51" s="3">
        <v>0</v>
      </c>
      <c r="CO51" s="3">
        <v>1</v>
      </c>
      <c r="CP51" s="3">
        <v>1</v>
      </c>
      <c r="CQ51" s="3">
        <v>0</v>
      </c>
      <c r="CR51" s="3">
        <v>0</v>
      </c>
      <c r="CS51" s="3">
        <v>1</v>
      </c>
      <c r="CT51" s="3">
        <v>0</v>
      </c>
      <c r="CU51" s="3">
        <v>0</v>
      </c>
      <c r="CV51" s="3">
        <v>1</v>
      </c>
      <c r="CW51" s="3">
        <v>1</v>
      </c>
      <c r="CX51" s="3">
        <v>1</v>
      </c>
      <c r="CY51" s="3">
        <v>1</v>
      </c>
      <c r="CZ51" s="3">
        <v>1</v>
      </c>
      <c r="DA51" s="3">
        <v>0</v>
      </c>
    </row>
    <row r="52" spans="1:106" x14ac:dyDescent="0.2">
      <c r="A52" t="s">
        <v>600</v>
      </c>
      <c r="B52" t="s">
        <v>579</v>
      </c>
      <c r="C52" t="s">
        <v>110</v>
      </c>
      <c r="D52" s="3">
        <v>29</v>
      </c>
      <c r="E52" s="3">
        <v>204</v>
      </c>
      <c r="G52" s="3">
        <v>2</v>
      </c>
      <c r="H52" s="3">
        <v>1</v>
      </c>
      <c r="I52" s="3">
        <v>5</v>
      </c>
      <c r="J52" s="3">
        <v>0</v>
      </c>
      <c r="K52" s="3">
        <v>5</v>
      </c>
      <c r="L52" s="3">
        <v>5</v>
      </c>
      <c r="N52" s="3">
        <v>0</v>
      </c>
      <c r="O52" s="3">
        <v>5</v>
      </c>
      <c r="P52" s="3">
        <v>5</v>
      </c>
      <c r="Q52" s="3">
        <v>5</v>
      </c>
      <c r="R52" s="3">
        <v>5</v>
      </c>
      <c r="S52" s="3">
        <v>4</v>
      </c>
      <c r="U52" s="3">
        <v>5</v>
      </c>
      <c r="V52" s="3">
        <v>0</v>
      </c>
      <c r="W52" s="3">
        <v>4</v>
      </c>
      <c r="X52" s="3">
        <v>2</v>
      </c>
      <c r="Y52" s="3">
        <v>0</v>
      </c>
      <c r="Z52" s="3">
        <v>0</v>
      </c>
      <c r="AA52" s="3">
        <v>0</v>
      </c>
      <c r="AB52" s="3">
        <v>4</v>
      </c>
      <c r="AC52" t="s">
        <v>563</v>
      </c>
      <c r="AE52" s="3">
        <v>9</v>
      </c>
      <c r="AF52" s="3">
        <v>9</v>
      </c>
      <c r="AG52" s="3">
        <v>10</v>
      </c>
      <c r="AH52" s="3">
        <v>9</v>
      </c>
      <c r="AI52" s="3">
        <v>7</v>
      </c>
      <c r="AJ52" s="3">
        <v>8</v>
      </c>
      <c r="AK52" s="3">
        <v>7</v>
      </c>
      <c r="AL52" s="3">
        <v>8</v>
      </c>
      <c r="AN52" s="3">
        <v>9</v>
      </c>
      <c r="AO52" s="3">
        <v>10</v>
      </c>
      <c r="AP52" s="3">
        <v>10</v>
      </c>
      <c r="AQ52" s="3">
        <v>10</v>
      </c>
      <c r="AR52" s="3">
        <v>10</v>
      </c>
      <c r="AS52" s="3">
        <v>9</v>
      </c>
      <c r="AT52" s="3">
        <v>8</v>
      </c>
      <c r="AU52" s="3">
        <v>9</v>
      </c>
      <c r="AV52" s="3">
        <v>9</v>
      </c>
      <c r="AW52" s="3">
        <v>9</v>
      </c>
      <c r="AX52" s="3">
        <v>9</v>
      </c>
      <c r="AY52" s="3">
        <v>3</v>
      </c>
      <c r="AZ52" s="3">
        <v>0</v>
      </c>
      <c r="BA52" s="3">
        <v>0</v>
      </c>
      <c r="BB52" s="3">
        <v>0</v>
      </c>
      <c r="BC52" s="3">
        <v>0</v>
      </c>
      <c r="BD52" s="3">
        <v>1</v>
      </c>
      <c r="BE52" s="3">
        <v>1</v>
      </c>
      <c r="BF52" s="3">
        <v>0</v>
      </c>
      <c r="BG52" s="3">
        <v>1</v>
      </c>
      <c r="BH52" s="3">
        <v>0</v>
      </c>
      <c r="BI52" s="3">
        <v>0</v>
      </c>
      <c r="BJ52" s="3">
        <v>0</v>
      </c>
      <c r="BK52" s="3">
        <v>1</v>
      </c>
      <c r="BL52" s="3">
        <v>0</v>
      </c>
      <c r="BM52" s="3">
        <v>1</v>
      </c>
      <c r="BN52" s="3">
        <v>0</v>
      </c>
      <c r="BO52" t="s">
        <v>562</v>
      </c>
      <c r="BQ52" s="3">
        <v>9</v>
      </c>
      <c r="BR52" s="3">
        <v>9</v>
      </c>
      <c r="BS52" s="3">
        <v>10</v>
      </c>
      <c r="BT52" s="3">
        <v>9</v>
      </c>
      <c r="BU52" s="3">
        <v>9</v>
      </c>
      <c r="BV52" s="3">
        <v>9</v>
      </c>
      <c r="BW52" s="3">
        <v>8</v>
      </c>
      <c r="BX52" s="3">
        <v>10</v>
      </c>
      <c r="BZ52" s="3">
        <v>10</v>
      </c>
      <c r="CA52" s="3">
        <v>10</v>
      </c>
      <c r="CB52" s="3">
        <v>10</v>
      </c>
      <c r="CC52" s="3">
        <v>10</v>
      </c>
      <c r="CD52" s="3">
        <v>10</v>
      </c>
      <c r="CE52" s="3">
        <v>9</v>
      </c>
      <c r="CF52" s="3">
        <v>10</v>
      </c>
      <c r="CG52" s="3">
        <v>10</v>
      </c>
      <c r="CH52" s="3">
        <v>10</v>
      </c>
      <c r="CI52" s="3">
        <v>9</v>
      </c>
      <c r="CJ52" s="3">
        <v>9</v>
      </c>
      <c r="CK52" s="3">
        <v>9</v>
      </c>
      <c r="CL52" s="3">
        <v>0</v>
      </c>
      <c r="CM52" s="3">
        <v>0</v>
      </c>
      <c r="CN52" s="3">
        <v>0</v>
      </c>
      <c r="CO52" s="3">
        <v>0</v>
      </c>
      <c r="CP52" s="3">
        <v>1</v>
      </c>
      <c r="CQ52" s="3">
        <v>1</v>
      </c>
      <c r="CR52" s="3">
        <v>0</v>
      </c>
      <c r="CS52" s="3">
        <v>1</v>
      </c>
      <c r="CT52" s="3">
        <v>0</v>
      </c>
      <c r="CU52" s="3">
        <v>0</v>
      </c>
      <c r="CV52" s="3">
        <v>1</v>
      </c>
      <c r="CW52" s="3">
        <v>1</v>
      </c>
      <c r="CX52" s="3">
        <v>0</v>
      </c>
      <c r="CY52" s="3">
        <v>1</v>
      </c>
      <c r="CZ52" s="3">
        <v>0</v>
      </c>
      <c r="DA52" s="3">
        <v>0</v>
      </c>
      <c r="DB52" t="s">
        <v>566</v>
      </c>
    </row>
    <row r="53" spans="1:106" x14ac:dyDescent="0.2">
      <c r="A53" t="s">
        <v>600</v>
      </c>
      <c r="B53" t="s">
        <v>579</v>
      </c>
      <c r="C53" t="s">
        <v>109</v>
      </c>
      <c r="D53" s="3">
        <v>22</v>
      </c>
      <c r="E53" s="3">
        <v>204</v>
      </c>
      <c r="G53" s="3">
        <v>0</v>
      </c>
      <c r="H53" s="3">
        <v>5</v>
      </c>
      <c r="I53" s="3">
        <v>5</v>
      </c>
      <c r="J53" s="3">
        <v>1</v>
      </c>
      <c r="K53" s="3">
        <v>3</v>
      </c>
      <c r="L53" s="3">
        <v>3</v>
      </c>
      <c r="N53" s="3">
        <v>0</v>
      </c>
      <c r="O53" s="3">
        <v>5</v>
      </c>
      <c r="P53" s="3">
        <v>5</v>
      </c>
      <c r="Q53" s="3">
        <v>5</v>
      </c>
      <c r="R53" s="3">
        <v>4</v>
      </c>
      <c r="S53" s="3">
        <v>3</v>
      </c>
      <c r="U53" s="3">
        <v>5</v>
      </c>
      <c r="V53" s="3">
        <v>0</v>
      </c>
      <c r="W53" s="3">
        <v>4</v>
      </c>
      <c r="X53" s="3">
        <v>5</v>
      </c>
      <c r="Y53" s="3">
        <v>5</v>
      </c>
      <c r="Z53" s="3">
        <v>5</v>
      </c>
      <c r="AA53" s="3">
        <v>3</v>
      </c>
      <c r="AB53" s="3">
        <v>4</v>
      </c>
      <c r="AC53" t="s">
        <v>563</v>
      </c>
      <c r="AE53" s="3">
        <v>8</v>
      </c>
      <c r="AF53" s="3">
        <v>5</v>
      </c>
      <c r="AG53" s="3">
        <v>9</v>
      </c>
      <c r="AH53" s="3">
        <v>9</v>
      </c>
      <c r="AI53" s="3">
        <v>5</v>
      </c>
      <c r="AJ53" s="3">
        <v>10</v>
      </c>
      <c r="AK53" s="3">
        <v>10</v>
      </c>
      <c r="AL53" s="3">
        <v>10</v>
      </c>
      <c r="AN53" s="3">
        <v>10</v>
      </c>
      <c r="AO53" s="3">
        <v>1</v>
      </c>
      <c r="AP53" s="3">
        <v>9</v>
      </c>
      <c r="AQ53" s="3">
        <v>10</v>
      </c>
      <c r="AR53" s="3">
        <v>9</v>
      </c>
      <c r="AS53" s="3">
        <v>10</v>
      </c>
      <c r="AT53" s="3">
        <v>10</v>
      </c>
      <c r="AU53" s="3">
        <v>4</v>
      </c>
      <c r="AV53" s="3">
        <v>2</v>
      </c>
      <c r="AW53" s="3">
        <v>10</v>
      </c>
      <c r="AX53" s="3">
        <v>1</v>
      </c>
      <c r="AY53" s="3">
        <v>9</v>
      </c>
      <c r="AZ53" s="3">
        <v>0</v>
      </c>
      <c r="BA53" s="3">
        <v>1</v>
      </c>
      <c r="BB53" s="3">
        <v>1</v>
      </c>
      <c r="BC53" s="3">
        <v>1</v>
      </c>
      <c r="BD53" s="3">
        <v>0</v>
      </c>
      <c r="BE53" s="3">
        <v>1</v>
      </c>
      <c r="BF53" s="3">
        <v>0</v>
      </c>
      <c r="BG53" s="3">
        <v>1</v>
      </c>
      <c r="BH53" s="3">
        <v>1</v>
      </c>
      <c r="BI53" s="3">
        <v>1</v>
      </c>
      <c r="BJ53" s="3">
        <v>1</v>
      </c>
      <c r="BK53" s="3">
        <v>0</v>
      </c>
      <c r="BL53" s="3">
        <v>0</v>
      </c>
      <c r="BM53" s="3">
        <v>1</v>
      </c>
      <c r="BN53" s="3">
        <v>0</v>
      </c>
      <c r="BO53" t="s">
        <v>562</v>
      </c>
      <c r="BQ53" s="3">
        <v>10</v>
      </c>
      <c r="BR53" s="3">
        <v>4</v>
      </c>
      <c r="BS53" s="3">
        <v>10</v>
      </c>
      <c r="BT53" s="3">
        <v>8</v>
      </c>
      <c r="BU53" s="3">
        <v>10</v>
      </c>
      <c r="BV53" s="3">
        <v>6</v>
      </c>
      <c r="BW53" s="3">
        <v>6</v>
      </c>
      <c r="BX53" s="3">
        <v>9</v>
      </c>
      <c r="BZ53" s="3">
        <v>10</v>
      </c>
      <c r="CA53" s="3">
        <v>3</v>
      </c>
      <c r="CB53" s="3">
        <v>8</v>
      </c>
      <c r="CC53" s="3">
        <v>8</v>
      </c>
      <c r="CD53" s="3">
        <v>6</v>
      </c>
      <c r="CE53" s="3">
        <v>9</v>
      </c>
      <c r="CF53" s="3">
        <v>9</v>
      </c>
      <c r="CG53" s="3">
        <v>7</v>
      </c>
      <c r="CH53" s="3">
        <v>9</v>
      </c>
      <c r="CI53" s="3">
        <v>9</v>
      </c>
      <c r="CJ53" s="3">
        <v>9</v>
      </c>
      <c r="CK53" s="3">
        <v>9</v>
      </c>
      <c r="CL53" s="3">
        <v>0</v>
      </c>
      <c r="CM53" s="3">
        <v>0</v>
      </c>
      <c r="CN53" s="3">
        <v>0</v>
      </c>
      <c r="CO53" s="3">
        <v>0</v>
      </c>
      <c r="CP53" s="3">
        <v>1</v>
      </c>
      <c r="CQ53" s="3">
        <v>0</v>
      </c>
      <c r="CR53" s="3">
        <v>0</v>
      </c>
      <c r="CS53" s="3">
        <v>0</v>
      </c>
      <c r="CT53" s="3">
        <v>0</v>
      </c>
      <c r="CU53" s="3">
        <v>1</v>
      </c>
      <c r="CV53" s="3">
        <v>0</v>
      </c>
      <c r="CW53" s="3">
        <v>0</v>
      </c>
      <c r="CX53" s="3">
        <v>0</v>
      </c>
      <c r="CY53" s="3">
        <v>0</v>
      </c>
      <c r="CZ53" s="3">
        <v>0</v>
      </c>
      <c r="DA53" s="3">
        <v>0</v>
      </c>
    </row>
    <row r="54" spans="1:106" x14ac:dyDescent="0.2">
      <c r="A54" t="s">
        <v>600</v>
      </c>
      <c r="B54" t="s">
        <v>579</v>
      </c>
      <c r="C54" t="s">
        <v>111</v>
      </c>
      <c r="D54" s="3">
        <v>30</v>
      </c>
      <c r="E54" s="3">
        <v>204</v>
      </c>
      <c r="G54" s="3">
        <v>4</v>
      </c>
      <c r="H54" s="3">
        <v>1</v>
      </c>
      <c r="I54" s="3">
        <v>4</v>
      </c>
      <c r="J54" s="3">
        <v>0</v>
      </c>
      <c r="K54" s="3">
        <v>5</v>
      </c>
      <c r="L54" s="3">
        <v>5</v>
      </c>
      <c r="N54" s="3">
        <v>1</v>
      </c>
      <c r="O54" s="3">
        <v>5</v>
      </c>
      <c r="P54" s="3">
        <v>4</v>
      </c>
      <c r="Q54" s="3">
        <v>5</v>
      </c>
      <c r="R54" s="3">
        <v>4</v>
      </c>
      <c r="S54" s="3">
        <v>4</v>
      </c>
      <c r="U54" s="3">
        <v>4</v>
      </c>
      <c r="V54" s="3">
        <v>1</v>
      </c>
      <c r="W54" s="3">
        <v>4</v>
      </c>
      <c r="X54" s="3">
        <v>2</v>
      </c>
      <c r="Y54" s="3">
        <v>1</v>
      </c>
      <c r="Z54" s="3">
        <v>0</v>
      </c>
      <c r="AA54" s="3">
        <v>1</v>
      </c>
      <c r="AB54" s="3">
        <v>4</v>
      </c>
      <c r="AC54" t="s">
        <v>561</v>
      </c>
      <c r="AE54" s="3">
        <v>9</v>
      </c>
      <c r="AF54" s="3">
        <v>8</v>
      </c>
      <c r="AG54" s="3">
        <v>9</v>
      </c>
      <c r="AH54" s="3">
        <v>2</v>
      </c>
      <c r="AI54" s="3">
        <v>7</v>
      </c>
      <c r="AJ54" s="3">
        <v>10</v>
      </c>
      <c r="AK54" s="3">
        <v>8</v>
      </c>
      <c r="AL54" s="3">
        <v>7</v>
      </c>
      <c r="AN54" s="3">
        <v>10</v>
      </c>
      <c r="AO54" s="3">
        <v>4</v>
      </c>
      <c r="AP54" s="3">
        <v>8</v>
      </c>
      <c r="AQ54" s="3">
        <v>10</v>
      </c>
      <c r="AR54" s="3">
        <v>10</v>
      </c>
      <c r="AS54" s="3">
        <v>3</v>
      </c>
      <c r="AT54" s="3">
        <v>9</v>
      </c>
      <c r="AU54" s="3">
        <v>10</v>
      </c>
      <c r="AV54" s="3">
        <v>8</v>
      </c>
      <c r="AW54" s="3">
        <v>9</v>
      </c>
      <c r="AX54" s="3">
        <v>7</v>
      </c>
      <c r="AY54" s="3">
        <v>7</v>
      </c>
      <c r="AZ54" s="3">
        <v>0</v>
      </c>
      <c r="BA54" s="3">
        <v>0</v>
      </c>
      <c r="BB54" s="3">
        <v>1</v>
      </c>
      <c r="BC54" s="3">
        <v>0</v>
      </c>
      <c r="BD54" s="3">
        <v>1</v>
      </c>
      <c r="BE54" s="3">
        <v>1</v>
      </c>
      <c r="BF54" s="3">
        <v>0</v>
      </c>
      <c r="BG54" s="3">
        <v>1</v>
      </c>
      <c r="BH54" s="3">
        <v>0</v>
      </c>
      <c r="BI54" s="3">
        <v>0</v>
      </c>
      <c r="BJ54" s="3">
        <v>1</v>
      </c>
      <c r="BK54" s="3">
        <v>0</v>
      </c>
      <c r="BL54" s="3">
        <v>0</v>
      </c>
      <c r="BM54" s="3">
        <v>1</v>
      </c>
      <c r="BN54" s="3">
        <v>0</v>
      </c>
      <c r="BO54" t="s">
        <v>560</v>
      </c>
      <c r="BQ54" s="3">
        <v>10</v>
      </c>
      <c r="BR54" s="3">
        <v>9</v>
      </c>
      <c r="BS54" s="3">
        <v>8</v>
      </c>
      <c r="BT54" s="3">
        <v>3</v>
      </c>
      <c r="BU54" s="3">
        <v>2</v>
      </c>
      <c r="BV54" s="3">
        <v>8</v>
      </c>
      <c r="BW54" s="3">
        <v>9</v>
      </c>
      <c r="BX54" s="3">
        <v>6</v>
      </c>
      <c r="BZ54" s="3">
        <v>10</v>
      </c>
      <c r="CA54" s="3">
        <v>9</v>
      </c>
      <c r="CB54" s="3">
        <v>3</v>
      </c>
      <c r="CC54" s="3">
        <v>5</v>
      </c>
      <c r="CD54" s="3">
        <v>9</v>
      </c>
      <c r="CE54" s="3">
        <v>9</v>
      </c>
      <c r="CF54" s="3">
        <v>9</v>
      </c>
      <c r="CG54" s="3">
        <v>4</v>
      </c>
      <c r="CH54" s="3">
        <v>6</v>
      </c>
      <c r="CI54" s="3">
        <v>10</v>
      </c>
      <c r="CJ54" s="3">
        <v>7</v>
      </c>
      <c r="CK54" s="3">
        <v>8</v>
      </c>
      <c r="CL54" s="3">
        <v>0</v>
      </c>
      <c r="CM54" s="3">
        <v>0</v>
      </c>
      <c r="CN54" s="3">
        <v>0</v>
      </c>
      <c r="CO54" s="3">
        <v>0</v>
      </c>
      <c r="CP54" s="3">
        <v>1</v>
      </c>
      <c r="CQ54" s="3">
        <v>1</v>
      </c>
      <c r="CR54" s="3">
        <v>0</v>
      </c>
      <c r="CS54" s="3">
        <v>1</v>
      </c>
      <c r="CT54" s="3">
        <v>0</v>
      </c>
      <c r="CU54" s="3">
        <v>0</v>
      </c>
      <c r="CV54" s="3">
        <v>1</v>
      </c>
      <c r="CW54" s="3">
        <v>1</v>
      </c>
      <c r="CX54" s="3">
        <v>1</v>
      </c>
      <c r="CY54" s="3">
        <v>1</v>
      </c>
      <c r="CZ54" s="3">
        <v>1</v>
      </c>
      <c r="DA54" s="3">
        <v>0</v>
      </c>
      <c r="DB54" t="s">
        <v>578</v>
      </c>
    </row>
    <row r="55" spans="1:106" x14ac:dyDescent="0.2">
      <c r="A55" t="s">
        <v>600</v>
      </c>
      <c r="B55" t="s">
        <v>579</v>
      </c>
      <c r="C55" t="s">
        <v>430</v>
      </c>
      <c r="D55" s="3">
        <v>64</v>
      </c>
      <c r="E55" s="3">
        <v>230</v>
      </c>
      <c r="G55" s="3">
        <v>5</v>
      </c>
      <c r="H55" s="3">
        <v>5</v>
      </c>
      <c r="I55" s="3">
        <v>0</v>
      </c>
      <c r="J55" s="3">
        <v>3</v>
      </c>
      <c r="K55" s="3">
        <v>0</v>
      </c>
      <c r="L55" s="3">
        <v>0</v>
      </c>
      <c r="N55" s="3">
        <v>4</v>
      </c>
      <c r="O55" s="3">
        <v>1</v>
      </c>
      <c r="P55" s="3">
        <v>1</v>
      </c>
      <c r="Q55" s="3">
        <v>1</v>
      </c>
      <c r="R55" s="3">
        <v>1</v>
      </c>
      <c r="S55" s="3">
        <v>1</v>
      </c>
      <c r="U55" s="3">
        <v>1</v>
      </c>
      <c r="V55" s="3">
        <v>0</v>
      </c>
      <c r="W55" s="3">
        <v>5</v>
      </c>
      <c r="X55" s="3">
        <v>0</v>
      </c>
      <c r="Y55" s="3">
        <v>0</v>
      </c>
      <c r="Z55" s="3">
        <v>0</v>
      </c>
      <c r="AA55" s="3">
        <v>0</v>
      </c>
      <c r="AB55" s="3">
        <v>4</v>
      </c>
      <c r="AC55" t="s">
        <v>561</v>
      </c>
      <c r="AE55" s="3">
        <v>0</v>
      </c>
      <c r="AF55" s="3">
        <v>0</v>
      </c>
      <c r="AG55" s="3">
        <v>7</v>
      </c>
      <c r="AH55" s="3">
        <v>0</v>
      </c>
      <c r="AI55" s="3">
        <v>5</v>
      </c>
      <c r="AJ55" s="3">
        <v>4</v>
      </c>
      <c r="AK55" s="3">
        <v>0</v>
      </c>
      <c r="AL55" s="3">
        <v>6</v>
      </c>
      <c r="AN55" s="3">
        <v>0</v>
      </c>
      <c r="AO55" s="3">
        <v>0</v>
      </c>
      <c r="AP55" s="3">
        <v>0</v>
      </c>
      <c r="AQ55" s="3">
        <v>0</v>
      </c>
      <c r="AR55" s="3">
        <v>0</v>
      </c>
      <c r="AS55" s="3">
        <v>7</v>
      </c>
      <c r="AT55" s="3">
        <v>0</v>
      </c>
      <c r="AU55" s="3">
        <v>0</v>
      </c>
      <c r="AV55" s="3">
        <v>1</v>
      </c>
      <c r="AW55" s="3">
        <v>1</v>
      </c>
      <c r="AX55" s="3">
        <v>0</v>
      </c>
      <c r="AY55" s="3">
        <v>6</v>
      </c>
      <c r="AZ55" s="3">
        <v>0</v>
      </c>
      <c r="BA55" s="3">
        <v>0</v>
      </c>
      <c r="BB55" s="3">
        <v>1</v>
      </c>
      <c r="BC55" s="3">
        <v>0</v>
      </c>
      <c r="BD55" s="3">
        <v>1</v>
      </c>
      <c r="BE55" s="3">
        <v>1</v>
      </c>
      <c r="BF55" s="3">
        <v>0</v>
      </c>
      <c r="BG55" s="3">
        <v>1</v>
      </c>
      <c r="BH55" s="3">
        <v>0</v>
      </c>
      <c r="BI55" s="3">
        <v>1</v>
      </c>
      <c r="BJ55" s="3">
        <v>1</v>
      </c>
      <c r="BK55" s="3">
        <v>1</v>
      </c>
      <c r="BL55" s="3">
        <v>1</v>
      </c>
      <c r="BM55" s="3">
        <v>1</v>
      </c>
      <c r="BN55" s="3">
        <v>1</v>
      </c>
      <c r="BO55" t="s">
        <v>562</v>
      </c>
      <c r="BQ55" s="3">
        <v>0</v>
      </c>
      <c r="BR55" s="3">
        <v>4</v>
      </c>
      <c r="BS55" s="3">
        <v>6</v>
      </c>
      <c r="BT55" s="3">
        <v>6</v>
      </c>
      <c r="BU55" s="3">
        <v>6</v>
      </c>
      <c r="BV55" s="3">
        <v>0</v>
      </c>
      <c r="BW55" s="3">
        <v>0</v>
      </c>
      <c r="BX55" s="3">
        <v>0</v>
      </c>
      <c r="BZ55" s="3">
        <v>5</v>
      </c>
      <c r="CA55" s="3">
        <v>3</v>
      </c>
      <c r="CB55" s="3">
        <v>0</v>
      </c>
      <c r="CC55" s="3">
        <v>0</v>
      </c>
      <c r="CD55" s="3">
        <v>0</v>
      </c>
      <c r="CE55" s="3">
        <v>6</v>
      </c>
      <c r="CF55" s="3">
        <v>4</v>
      </c>
      <c r="CG55" s="3">
        <v>0</v>
      </c>
      <c r="CH55" s="3">
        <v>3</v>
      </c>
      <c r="CI55" s="3">
        <v>2</v>
      </c>
      <c r="CJ55" s="3">
        <v>0</v>
      </c>
      <c r="CK55" s="3">
        <v>3</v>
      </c>
      <c r="CL55" s="3">
        <v>0</v>
      </c>
      <c r="CM55" s="3">
        <v>0</v>
      </c>
      <c r="CN55" s="3">
        <v>1</v>
      </c>
      <c r="CO55" s="3">
        <v>0</v>
      </c>
      <c r="CP55" s="3">
        <v>1</v>
      </c>
      <c r="CQ55" s="3">
        <v>1</v>
      </c>
      <c r="CR55" s="3">
        <v>1</v>
      </c>
      <c r="CS55" s="3">
        <v>1</v>
      </c>
      <c r="CT55" s="3">
        <v>0</v>
      </c>
      <c r="CU55" s="3">
        <v>1</v>
      </c>
      <c r="CV55" s="3">
        <v>1</v>
      </c>
      <c r="CW55" s="3">
        <v>1</v>
      </c>
      <c r="CX55" s="3">
        <v>1</v>
      </c>
      <c r="CY55" s="3">
        <v>1</v>
      </c>
      <c r="CZ55" s="3">
        <v>1</v>
      </c>
      <c r="DA55" s="3">
        <v>0</v>
      </c>
      <c r="DB55" t="s">
        <v>575</v>
      </c>
    </row>
    <row r="57" spans="1:106" x14ac:dyDescent="0.2">
      <c r="D57" s="3"/>
      <c r="E57" s="3"/>
      <c r="F57" s="2"/>
      <c r="G57" s="3"/>
      <c r="H57" s="3"/>
      <c r="I57" s="3"/>
      <c r="J57" s="3"/>
      <c r="K57" s="3"/>
      <c r="L57" s="3"/>
      <c r="M57" s="2"/>
      <c r="N57" s="3"/>
      <c r="O57" s="3"/>
      <c r="P57" s="3"/>
      <c r="Q57" s="3"/>
      <c r="R57" s="3"/>
      <c r="S57" s="3"/>
      <c r="T57" s="2"/>
      <c r="U57" s="3"/>
      <c r="V57" s="3"/>
      <c r="W57" s="3"/>
      <c r="X57" s="3"/>
      <c r="Y57" s="3"/>
      <c r="Z57" s="3"/>
      <c r="AA57" s="3"/>
      <c r="AB57" s="3"/>
      <c r="AD57" s="2"/>
      <c r="AE57" s="3"/>
      <c r="AF57" s="3"/>
      <c r="AG57" s="3"/>
      <c r="AH57" s="3"/>
      <c r="AI57" s="3"/>
      <c r="AJ57" s="3"/>
      <c r="AK57" s="3"/>
      <c r="AL57" s="3"/>
      <c r="AM57" s="2"/>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Q57" s="3"/>
      <c r="BR57" s="3"/>
      <c r="BS57" s="3"/>
      <c r="BT57" s="3"/>
      <c r="BU57" s="3"/>
      <c r="BV57" s="3"/>
      <c r="BW57" s="3"/>
      <c r="BX57" s="3"/>
      <c r="BY57" s="2"/>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row>
    <row r="58" spans="1:106" x14ac:dyDescent="0.2">
      <c r="D58" s="3"/>
      <c r="E58" s="3"/>
      <c r="F58" s="2"/>
      <c r="G58" s="3"/>
      <c r="H58" s="3"/>
      <c r="I58" s="3"/>
      <c r="J58" s="3"/>
      <c r="K58" s="3"/>
      <c r="L58" s="3"/>
      <c r="M58" s="2"/>
      <c r="N58" s="3"/>
      <c r="O58" s="3"/>
      <c r="P58" s="3"/>
      <c r="Q58" s="3"/>
      <c r="R58" s="3"/>
      <c r="S58" s="3"/>
      <c r="T58" s="2"/>
      <c r="U58" s="3"/>
      <c r="V58" s="3"/>
      <c r="W58" s="3"/>
      <c r="X58" s="3"/>
      <c r="Y58" s="3"/>
      <c r="Z58" s="3"/>
      <c r="AA58" s="3"/>
      <c r="AB58" s="3"/>
      <c r="AD58" s="2"/>
      <c r="AE58" s="3"/>
      <c r="AF58" s="3"/>
      <c r="AG58" s="3"/>
      <c r="AH58" s="3"/>
      <c r="AI58" s="3"/>
      <c r="AJ58" s="3"/>
      <c r="AK58" s="3"/>
      <c r="AL58" s="3"/>
      <c r="AM58" s="2"/>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Q58" s="3"/>
      <c r="BR58" s="3"/>
      <c r="BS58" s="3"/>
      <c r="BT58" s="3"/>
      <c r="BU58" s="3"/>
      <c r="BV58" s="3"/>
      <c r="BW58" s="3"/>
      <c r="BX58" s="3"/>
      <c r="BY58" s="2"/>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row>
    <row r="59" spans="1:106" x14ac:dyDescent="0.2">
      <c r="D59" s="3"/>
      <c r="E59" s="3"/>
      <c r="F59" s="2"/>
      <c r="G59" s="3"/>
      <c r="H59" s="3"/>
      <c r="I59" s="3"/>
      <c r="J59" s="3"/>
      <c r="K59" s="3"/>
      <c r="L59" s="3"/>
      <c r="M59" s="2"/>
      <c r="N59" s="3"/>
      <c r="O59" s="3"/>
      <c r="P59" s="3"/>
      <c r="Q59" s="3"/>
      <c r="R59" s="3"/>
      <c r="S59" s="3"/>
      <c r="T59" s="2"/>
      <c r="U59" s="3"/>
      <c r="V59" s="3"/>
      <c r="W59" s="3"/>
      <c r="X59" s="3"/>
      <c r="Y59" s="3"/>
      <c r="Z59" s="3"/>
      <c r="AA59" s="3"/>
      <c r="AB59" s="3"/>
      <c r="AD59" s="2"/>
      <c r="AE59" s="3"/>
      <c r="AF59" s="3"/>
      <c r="AG59" s="3"/>
      <c r="AH59" s="3"/>
      <c r="AI59" s="3"/>
      <c r="AJ59" s="3"/>
      <c r="AK59" s="3"/>
      <c r="AL59" s="3"/>
      <c r="AM59" s="2"/>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Q59" s="3"/>
      <c r="BR59" s="3"/>
      <c r="BS59" s="3"/>
      <c r="BT59" s="3"/>
      <c r="BU59" s="3"/>
      <c r="BV59" s="3"/>
      <c r="BW59" s="3"/>
      <c r="BX59" s="3"/>
      <c r="BY59" s="2"/>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row>
  </sheetData>
  <sortState xmlns:xlrd2="http://schemas.microsoft.com/office/spreadsheetml/2017/richdata2" ref="A2:DB55">
    <sortCondition ref="A23:A55"/>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45DB4-5B1A-5749-8525-7B9426018DC9}">
  <dimension ref="A1:J973"/>
  <sheetViews>
    <sheetView topLeftCell="A935" workbookViewId="0">
      <selection activeCell="N961" sqref="N961"/>
    </sheetView>
  </sheetViews>
  <sheetFormatPr baseColWidth="10" defaultRowHeight="15" x14ac:dyDescent="0.2"/>
  <sheetData>
    <row r="1" spans="1:2" x14ac:dyDescent="0.2">
      <c r="A1" t="s">
        <v>0</v>
      </c>
      <c r="B1" t="s">
        <v>116</v>
      </c>
    </row>
    <row r="2" spans="1:2" x14ac:dyDescent="0.2">
      <c r="A2" t="s">
        <v>1</v>
      </c>
      <c r="B2" t="s">
        <v>117</v>
      </c>
    </row>
    <row r="3" spans="1:2" x14ac:dyDescent="0.2">
      <c r="A3" t="s">
        <v>2</v>
      </c>
      <c r="B3" t="s">
        <v>118</v>
      </c>
    </row>
    <row r="4" spans="1:2" x14ac:dyDescent="0.2">
      <c r="A4" t="s">
        <v>3</v>
      </c>
      <c r="B4" t="s">
        <v>119</v>
      </c>
    </row>
    <row r="5" spans="1:2" x14ac:dyDescent="0.2">
      <c r="A5">
        <v>0</v>
      </c>
      <c r="B5" t="s">
        <v>120</v>
      </c>
    </row>
    <row r="6" spans="1:2" x14ac:dyDescent="0.2">
      <c r="A6">
        <v>1</v>
      </c>
      <c r="B6" t="s">
        <v>121</v>
      </c>
    </row>
    <row r="7" spans="1:2" x14ac:dyDescent="0.2">
      <c r="A7">
        <v>2</v>
      </c>
      <c r="B7" t="s">
        <v>122</v>
      </c>
    </row>
    <row r="8" spans="1:2" x14ac:dyDescent="0.2">
      <c r="A8">
        <v>3</v>
      </c>
      <c r="B8" t="s">
        <v>123</v>
      </c>
    </row>
    <row r="9" spans="1:2" x14ac:dyDescent="0.2">
      <c r="A9">
        <v>4</v>
      </c>
      <c r="B9" t="s">
        <v>124</v>
      </c>
    </row>
    <row r="10" spans="1:2" x14ac:dyDescent="0.2">
      <c r="A10">
        <v>5</v>
      </c>
      <c r="B10" t="s">
        <v>125</v>
      </c>
    </row>
    <row r="11" spans="1:2" x14ac:dyDescent="0.2">
      <c r="A11">
        <v>6</v>
      </c>
      <c r="B11" t="s">
        <v>126</v>
      </c>
    </row>
    <row r="12" spans="1:2" x14ac:dyDescent="0.2">
      <c r="A12">
        <v>7</v>
      </c>
      <c r="B12" t="s">
        <v>127</v>
      </c>
    </row>
    <row r="13" spans="1:2" x14ac:dyDescent="0.2">
      <c r="A13">
        <v>8</v>
      </c>
      <c r="B13" t="s">
        <v>128</v>
      </c>
    </row>
    <row r="14" spans="1:2" x14ac:dyDescent="0.2">
      <c r="A14">
        <v>9</v>
      </c>
      <c r="B14" t="s">
        <v>129</v>
      </c>
    </row>
    <row r="15" spans="1:2" x14ac:dyDescent="0.2">
      <c r="A15">
        <v>10</v>
      </c>
      <c r="B15" t="s">
        <v>130</v>
      </c>
    </row>
    <row r="16" spans="1:2" x14ac:dyDescent="0.2">
      <c r="A16">
        <v>11</v>
      </c>
      <c r="B16" t="s">
        <v>131</v>
      </c>
    </row>
    <row r="17" spans="1:2" x14ac:dyDescent="0.2">
      <c r="A17">
        <v>12</v>
      </c>
      <c r="B17" t="s">
        <v>132</v>
      </c>
    </row>
    <row r="18" spans="1:2" x14ac:dyDescent="0.2">
      <c r="A18">
        <v>13</v>
      </c>
      <c r="B18" t="s">
        <v>133</v>
      </c>
    </row>
    <row r="19" spans="1:2" x14ac:dyDescent="0.2">
      <c r="A19">
        <v>14</v>
      </c>
      <c r="B19" t="s">
        <v>134</v>
      </c>
    </row>
    <row r="20" spans="1:2" x14ac:dyDescent="0.2">
      <c r="A20">
        <v>15</v>
      </c>
      <c r="B20" t="s">
        <v>135</v>
      </c>
    </row>
    <row r="21" spans="1:2" x14ac:dyDescent="0.2">
      <c r="A21">
        <v>16</v>
      </c>
      <c r="B21" t="s">
        <v>136</v>
      </c>
    </row>
    <row r="22" spans="1:2" x14ac:dyDescent="0.2">
      <c r="A22">
        <v>17</v>
      </c>
      <c r="B22" t="s">
        <v>137</v>
      </c>
    </row>
    <row r="23" spans="1:2" x14ac:dyDescent="0.2">
      <c r="A23">
        <v>18</v>
      </c>
      <c r="B23" t="s">
        <v>138</v>
      </c>
    </row>
    <row r="24" spans="1:2" x14ac:dyDescent="0.2">
      <c r="A24">
        <v>19</v>
      </c>
      <c r="B24" t="s">
        <v>139</v>
      </c>
    </row>
    <row r="25" spans="1:2" x14ac:dyDescent="0.2">
      <c r="A25">
        <v>20</v>
      </c>
      <c r="B25" t="s">
        <v>140</v>
      </c>
    </row>
    <row r="26" spans="1:2" x14ac:dyDescent="0.2">
      <c r="A26">
        <v>21</v>
      </c>
      <c r="B26" t="s">
        <v>141</v>
      </c>
    </row>
    <row r="27" spans="1:2" x14ac:dyDescent="0.2">
      <c r="A27">
        <v>22</v>
      </c>
      <c r="B27" t="s">
        <v>142</v>
      </c>
    </row>
    <row r="28" spans="1:2" x14ac:dyDescent="0.2">
      <c r="A28">
        <v>23</v>
      </c>
      <c r="B28" t="s">
        <v>143</v>
      </c>
    </row>
    <row r="29" spans="1:2" x14ac:dyDescent="0.2">
      <c r="A29">
        <v>24</v>
      </c>
      <c r="B29" t="s">
        <v>144</v>
      </c>
    </row>
    <row r="30" spans="1:2" x14ac:dyDescent="0.2">
      <c r="A30">
        <v>25</v>
      </c>
      <c r="B30" t="s">
        <v>145</v>
      </c>
    </row>
    <row r="31" spans="1:2" x14ac:dyDescent="0.2">
      <c r="A31">
        <v>26</v>
      </c>
      <c r="B31" t="s">
        <v>146</v>
      </c>
    </row>
    <row r="32" spans="1:2" x14ac:dyDescent="0.2">
      <c r="A32">
        <v>27</v>
      </c>
      <c r="B32" t="s">
        <v>147</v>
      </c>
    </row>
    <row r="33" spans="1:2" x14ac:dyDescent="0.2">
      <c r="A33">
        <v>28</v>
      </c>
      <c r="B33" t="s">
        <v>148</v>
      </c>
    </row>
    <row r="34" spans="1:2" x14ac:dyDescent="0.2">
      <c r="A34">
        <v>29</v>
      </c>
      <c r="B34" t="s">
        <v>149</v>
      </c>
    </row>
    <row r="35" spans="1:2" x14ac:dyDescent="0.2">
      <c r="A35">
        <v>30</v>
      </c>
      <c r="B35" t="s">
        <v>150</v>
      </c>
    </row>
    <row r="36" spans="1:2" x14ac:dyDescent="0.2">
      <c r="A36">
        <v>31</v>
      </c>
      <c r="B36" t="s">
        <v>151</v>
      </c>
    </row>
    <row r="37" spans="1:2" x14ac:dyDescent="0.2">
      <c r="A37">
        <v>32</v>
      </c>
      <c r="B37" t="s">
        <v>152</v>
      </c>
    </row>
    <row r="38" spans="1:2" x14ac:dyDescent="0.2">
      <c r="A38">
        <v>33</v>
      </c>
      <c r="B38" t="s">
        <v>153</v>
      </c>
    </row>
    <row r="39" spans="1:2" x14ac:dyDescent="0.2">
      <c r="A39">
        <v>34</v>
      </c>
      <c r="B39" t="s">
        <v>154</v>
      </c>
    </row>
    <row r="40" spans="1:2" x14ac:dyDescent="0.2">
      <c r="A40">
        <v>35</v>
      </c>
      <c r="B40" t="s">
        <v>155</v>
      </c>
    </row>
    <row r="41" spans="1:2" x14ac:dyDescent="0.2">
      <c r="A41">
        <v>36</v>
      </c>
      <c r="B41" t="s">
        <v>156</v>
      </c>
    </row>
    <row r="42" spans="1:2" x14ac:dyDescent="0.2">
      <c r="A42">
        <v>37</v>
      </c>
      <c r="B42" t="s">
        <v>157</v>
      </c>
    </row>
    <row r="43" spans="1:2" x14ac:dyDescent="0.2">
      <c r="A43">
        <v>38</v>
      </c>
      <c r="B43" t="s">
        <v>158</v>
      </c>
    </row>
    <row r="44" spans="1:2" x14ac:dyDescent="0.2">
      <c r="A44">
        <v>39</v>
      </c>
      <c r="B44" t="s">
        <v>159</v>
      </c>
    </row>
    <row r="45" spans="1:2" x14ac:dyDescent="0.2">
      <c r="A45">
        <v>40</v>
      </c>
      <c r="B45" t="s">
        <v>160</v>
      </c>
    </row>
    <row r="46" spans="1:2" x14ac:dyDescent="0.2">
      <c r="A46">
        <v>41</v>
      </c>
      <c r="B46" t="s">
        <v>161</v>
      </c>
    </row>
    <row r="47" spans="1:2" x14ac:dyDescent="0.2">
      <c r="A47">
        <v>42</v>
      </c>
      <c r="B47" t="s">
        <v>162</v>
      </c>
    </row>
    <row r="48" spans="1:2" x14ac:dyDescent="0.2">
      <c r="A48">
        <v>43</v>
      </c>
      <c r="B48" t="s">
        <v>163</v>
      </c>
    </row>
    <row r="49" spans="1:2" x14ac:dyDescent="0.2">
      <c r="A49">
        <v>44</v>
      </c>
      <c r="B49" t="s">
        <v>164</v>
      </c>
    </row>
    <row r="50" spans="1:2" x14ac:dyDescent="0.2">
      <c r="A50">
        <v>45</v>
      </c>
      <c r="B50" t="s">
        <v>165</v>
      </c>
    </row>
    <row r="51" spans="1:2" x14ac:dyDescent="0.2">
      <c r="A51">
        <v>46</v>
      </c>
      <c r="B51" t="s">
        <v>166</v>
      </c>
    </row>
    <row r="52" spans="1:2" x14ac:dyDescent="0.2">
      <c r="A52">
        <v>47</v>
      </c>
      <c r="B52" t="s">
        <v>167</v>
      </c>
    </row>
    <row r="53" spans="1:2" x14ac:dyDescent="0.2">
      <c r="A53">
        <v>48</v>
      </c>
      <c r="B53" t="s">
        <v>168</v>
      </c>
    </row>
    <row r="54" spans="1:2" x14ac:dyDescent="0.2">
      <c r="A54">
        <v>49</v>
      </c>
      <c r="B54" t="s">
        <v>169</v>
      </c>
    </row>
    <row r="55" spans="1:2" x14ac:dyDescent="0.2">
      <c r="A55">
        <v>50</v>
      </c>
      <c r="B55" t="s">
        <v>170</v>
      </c>
    </row>
    <row r="56" spans="1:2" x14ac:dyDescent="0.2">
      <c r="A56">
        <v>51</v>
      </c>
      <c r="B56" t="s">
        <v>171</v>
      </c>
    </row>
    <row r="57" spans="1:2" x14ac:dyDescent="0.2">
      <c r="A57">
        <v>52</v>
      </c>
      <c r="B57" t="s">
        <v>172</v>
      </c>
    </row>
    <row r="58" spans="1:2" x14ac:dyDescent="0.2">
      <c r="A58">
        <v>53</v>
      </c>
      <c r="B58" t="s">
        <v>173</v>
      </c>
    </row>
    <row r="59" spans="1:2" x14ac:dyDescent="0.2">
      <c r="A59">
        <v>54</v>
      </c>
      <c r="B59" t="s">
        <v>174</v>
      </c>
    </row>
    <row r="60" spans="1:2" x14ac:dyDescent="0.2">
      <c r="A60">
        <v>55</v>
      </c>
      <c r="B60" t="s">
        <v>175</v>
      </c>
    </row>
    <row r="61" spans="1:2" x14ac:dyDescent="0.2">
      <c r="A61">
        <v>56</v>
      </c>
      <c r="B61" t="s">
        <v>176</v>
      </c>
    </row>
    <row r="62" spans="1:2" x14ac:dyDescent="0.2">
      <c r="A62">
        <v>57</v>
      </c>
      <c r="B62" t="s">
        <v>177</v>
      </c>
    </row>
    <row r="63" spans="1:2" x14ac:dyDescent="0.2">
      <c r="A63">
        <v>58</v>
      </c>
      <c r="B63" t="s">
        <v>178</v>
      </c>
    </row>
    <row r="64" spans="1:2" x14ac:dyDescent="0.2">
      <c r="A64">
        <v>59</v>
      </c>
      <c r="B64" t="s">
        <v>179</v>
      </c>
    </row>
    <row r="65" spans="1:2" x14ac:dyDescent="0.2">
      <c r="A65">
        <v>60</v>
      </c>
      <c r="B65" t="s">
        <v>180</v>
      </c>
    </row>
    <row r="66" spans="1:2" x14ac:dyDescent="0.2">
      <c r="A66">
        <v>61</v>
      </c>
      <c r="B66" t="s">
        <v>181</v>
      </c>
    </row>
    <row r="67" spans="1:2" x14ac:dyDescent="0.2">
      <c r="A67">
        <v>62</v>
      </c>
      <c r="B67" t="s">
        <v>182</v>
      </c>
    </row>
    <row r="68" spans="1:2" x14ac:dyDescent="0.2">
      <c r="A68">
        <v>63</v>
      </c>
      <c r="B68" t="s">
        <v>183</v>
      </c>
    </row>
    <row r="69" spans="1:2" x14ac:dyDescent="0.2">
      <c r="A69">
        <v>64</v>
      </c>
      <c r="B69" t="s">
        <v>184</v>
      </c>
    </row>
    <row r="70" spans="1:2" x14ac:dyDescent="0.2">
      <c r="A70">
        <v>65</v>
      </c>
      <c r="B70" t="s">
        <v>185</v>
      </c>
    </row>
    <row r="71" spans="1:2" x14ac:dyDescent="0.2">
      <c r="A71">
        <v>66</v>
      </c>
      <c r="B71" t="s">
        <v>186</v>
      </c>
    </row>
    <row r="72" spans="1:2" x14ac:dyDescent="0.2">
      <c r="A72">
        <v>67</v>
      </c>
      <c r="B72" t="s">
        <v>187</v>
      </c>
    </row>
    <row r="73" spans="1:2" x14ac:dyDescent="0.2">
      <c r="A73">
        <v>68</v>
      </c>
      <c r="B73" t="s">
        <v>188</v>
      </c>
    </row>
    <row r="74" spans="1:2" x14ac:dyDescent="0.2">
      <c r="A74">
        <v>69</v>
      </c>
      <c r="B74" t="s">
        <v>189</v>
      </c>
    </row>
    <row r="75" spans="1:2" x14ac:dyDescent="0.2">
      <c r="A75">
        <v>70</v>
      </c>
      <c r="B75" t="s">
        <v>190</v>
      </c>
    </row>
    <row r="76" spans="1:2" x14ac:dyDescent="0.2">
      <c r="A76">
        <v>71</v>
      </c>
      <c r="B76" t="s">
        <v>191</v>
      </c>
    </row>
    <row r="77" spans="1:2" x14ac:dyDescent="0.2">
      <c r="A77">
        <v>72</v>
      </c>
      <c r="B77" t="s">
        <v>192</v>
      </c>
    </row>
    <row r="78" spans="1:2" x14ac:dyDescent="0.2">
      <c r="A78">
        <v>73</v>
      </c>
      <c r="B78" t="s">
        <v>193</v>
      </c>
    </row>
    <row r="79" spans="1:2" x14ac:dyDescent="0.2">
      <c r="A79">
        <v>74</v>
      </c>
      <c r="B79" t="s">
        <v>194</v>
      </c>
    </row>
    <row r="80" spans="1:2" x14ac:dyDescent="0.2">
      <c r="A80">
        <v>75</v>
      </c>
      <c r="B80" t="s">
        <v>195</v>
      </c>
    </row>
    <row r="81" spans="1:2" x14ac:dyDescent="0.2">
      <c r="A81">
        <v>76</v>
      </c>
      <c r="B81" t="s">
        <v>196</v>
      </c>
    </row>
    <row r="82" spans="1:2" x14ac:dyDescent="0.2">
      <c r="A82">
        <v>77</v>
      </c>
      <c r="B82" t="s">
        <v>197</v>
      </c>
    </row>
    <row r="83" spans="1:2" x14ac:dyDescent="0.2">
      <c r="A83">
        <v>78</v>
      </c>
      <c r="B83" t="s">
        <v>198</v>
      </c>
    </row>
    <row r="84" spans="1:2" x14ac:dyDescent="0.2">
      <c r="A84">
        <v>79</v>
      </c>
      <c r="B84" t="s">
        <v>199</v>
      </c>
    </row>
    <row r="85" spans="1:2" x14ac:dyDescent="0.2">
      <c r="A85">
        <v>80</v>
      </c>
      <c r="B85" t="s">
        <v>200</v>
      </c>
    </row>
    <row r="86" spans="1:2" x14ac:dyDescent="0.2">
      <c r="A86">
        <v>81</v>
      </c>
      <c r="B86" t="s">
        <v>201</v>
      </c>
    </row>
    <row r="87" spans="1:2" x14ac:dyDescent="0.2">
      <c r="A87">
        <v>82</v>
      </c>
      <c r="B87" t="s">
        <v>202</v>
      </c>
    </row>
    <row r="88" spans="1:2" x14ac:dyDescent="0.2">
      <c r="A88">
        <v>83</v>
      </c>
      <c r="B88" t="s">
        <v>203</v>
      </c>
    </row>
    <row r="89" spans="1:2" x14ac:dyDescent="0.2">
      <c r="A89">
        <v>84</v>
      </c>
      <c r="B89" t="s">
        <v>204</v>
      </c>
    </row>
    <row r="90" spans="1:2" x14ac:dyDescent="0.2">
      <c r="A90">
        <v>85</v>
      </c>
      <c r="B90" t="s">
        <v>205</v>
      </c>
    </row>
    <row r="91" spans="1:2" x14ac:dyDescent="0.2">
      <c r="A91">
        <v>86</v>
      </c>
      <c r="B91" t="s">
        <v>206</v>
      </c>
    </row>
    <row r="92" spans="1:2" x14ac:dyDescent="0.2">
      <c r="A92">
        <v>87</v>
      </c>
      <c r="B92" t="s">
        <v>207</v>
      </c>
    </row>
    <row r="93" spans="1:2" x14ac:dyDescent="0.2">
      <c r="A93">
        <v>88</v>
      </c>
      <c r="B93" t="s">
        <v>208</v>
      </c>
    </row>
    <row r="94" spans="1:2" x14ac:dyDescent="0.2">
      <c r="A94">
        <v>89</v>
      </c>
      <c r="B94" t="s">
        <v>209</v>
      </c>
    </row>
    <row r="95" spans="1:2" x14ac:dyDescent="0.2">
      <c r="A95">
        <v>90</v>
      </c>
      <c r="B95" t="s">
        <v>210</v>
      </c>
    </row>
    <row r="96" spans="1:2" x14ac:dyDescent="0.2">
      <c r="A96">
        <v>91</v>
      </c>
      <c r="B96" t="s">
        <v>211</v>
      </c>
    </row>
    <row r="97" spans="1:2" x14ac:dyDescent="0.2">
      <c r="A97">
        <v>92</v>
      </c>
      <c r="B97" t="s">
        <v>212</v>
      </c>
    </row>
    <row r="98" spans="1:2" x14ac:dyDescent="0.2">
      <c r="A98">
        <v>93</v>
      </c>
      <c r="B98" t="s">
        <v>213</v>
      </c>
    </row>
    <row r="99" spans="1:2" x14ac:dyDescent="0.2">
      <c r="A99">
        <v>94</v>
      </c>
      <c r="B99" t="s">
        <v>214</v>
      </c>
    </row>
    <row r="100" spans="1:2" x14ac:dyDescent="0.2">
      <c r="A100">
        <v>95</v>
      </c>
      <c r="B100" t="s">
        <v>215</v>
      </c>
    </row>
    <row r="101" spans="1:2" x14ac:dyDescent="0.2">
      <c r="A101">
        <v>96</v>
      </c>
      <c r="B101" t="s">
        <v>216</v>
      </c>
    </row>
    <row r="102" spans="1:2" x14ac:dyDescent="0.2">
      <c r="A102">
        <v>97</v>
      </c>
      <c r="B102" t="s">
        <v>217</v>
      </c>
    </row>
    <row r="103" spans="1:2" x14ac:dyDescent="0.2">
      <c r="A103">
        <v>98</v>
      </c>
      <c r="B103" t="s">
        <v>218</v>
      </c>
    </row>
    <row r="104" spans="1:2" x14ac:dyDescent="0.2">
      <c r="A104">
        <v>99</v>
      </c>
      <c r="B104" t="s">
        <v>219</v>
      </c>
    </row>
    <row r="105" spans="1:2" x14ac:dyDescent="0.2">
      <c r="A105">
        <v>100</v>
      </c>
      <c r="B105" t="s">
        <v>220</v>
      </c>
    </row>
    <row r="106" spans="1:2" x14ac:dyDescent="0.2">
      <c r="A106">
        <v>101</v>
      </c>
      <c r="B106" t="s">
        <v>221</v>
      </c>
    </row>
    <row r="107" spans="1:2" x14ac:dyDescent="0.2">
      <c r="A107">
        <v>102</v>
      </c>
      <c r="B107" t="s">
        <v>222</v>
      </c>
    </row>
    <row r="108" spans="1:2" x14ac:dyDescent="0.2">
      <c r="A108">
        <v>103</v>
      </c>
      <c r="B108" t="s">
        <v>223</v>
      </c>
    </row>
    <row r="109" spans="1:2" x14ac:dyDescent="0.2">
      <c r="A109">
        <v>104</v>
      </c>
      <c r="B109" t="s">
        <v>224</v>
      </c>
    </row>
    <row r="110" spans="1:2" x14ac:dyDescent="0.2">
      <c r="A110">
        <v>105</v>
      </c>
      <c r="B110" t="s">
        <v>225</v>
      </c>
    </row>
    <row r="111" spans="1:2" x14ac:dyDescent="0.2">
      <c r="A111">
        <v>106</v>
      </c>
      <c r="B111" t="s">
        <v>226</v>
      </c>
    </row>
    <row r="112" spans="1:2" x14ac:dyDescent="0.2">
      <c r="A112">
        <v>107</v>
      </c>
      <c r="B112" t="s">
        <v>227</v>
      </c>
    </row>
    <row r="113" spans="1:2" x14ac:dyDescent="0.2">
      <c r="A113">
        <v>108</v>
      </c>
      <c r="B113" t="s">
        <v>228</v>
      </c>
    </row>
    <row r="114" spans="1:2" x14ac:dyDescent="0.2">
      <c r="A114">
        <v>109</v>
      </c>
      <c r="B114" t="s">
        <v>229</v>
      </c>
    </row>
    <row r="115" spans="1:2" x14ac:dyDescent="0.2">
      <c r="A115">
        <v>110</v>
      </c>
      <c r="B115" t="s">
        <v>230</v>
      </c>
    </row>
    <row r="116" spans="1:2" x14ac:dyDescent="0.2">
      <c r="A116">
        <v>111</v>
      </c>
      <c r="B116" t="s">
        <v>231</v>
      </c>
    </row>
    <row r="117" spans="1:2" x14ac:dyDescent="0.2">
      <c r="A117">
        <v>112</v>
      </c>
      <c r="B117" t="s">
        <v>232</v>
      </c>
    </row>
    <row r="118" spans="1:2" x14ac:dyDescent="0.2">
      <c r="A118">
        <v>113</v>
      </c>
      <c r="B118" t="s">
        <v>233</v>
      </c>
    </row>
    <row r="119" spans="1:2" x14ac:dyDescent="0.2">
      <c r="A119">
        <v>114</v>
      </c>
      <c r="B119" t="s">
        <v>234</v>
      </c>
    </row>
    <row r="120" spans="1:2" x14ac:dyDescent="0.2">
      <c r="A120">
        <v>115</v>
      </c>
      <c r="B120" t="s">
        <v>235</v>
      </c>
    </row>
    <row r="121" spans="1:2" x14ac:dyDescent="0.2">
      <c r="A121">
        <v>116</v>
      </c>
      <c r="B121" t="s">
        <v>236</v>
      </c>
    </row>
    <row r="122" spans="1:2" x14ac:dyDescent="0.2">
      <c r="A122">
        <v>117</v>
      </c>
      <c r="B122" t="s">
        <v>237</v>
      </c>
    </row>
    <row r="123" spans="1:2" x14ac:dyDescent="0.2">
      <c r="A123">
        <v>118</v>
      </c>
      <c r="B123" t="s">
        <v>238</v>
      </c>
    </row>
    <row r="124" spans="1:2" x14ac:dyDescent="0.2">
      <c r="A124">
        <v>119</v>
      </c>
      <c r="B124" t="s">
        <v>239</v>
      </c>
    </row>
    <row r="125" spans="1:2" x14ac:dyDescent="0.2">
      <c r="A125">
        <v>120</v>
      </c>
      <c r="B125" t="s">
        <v>240</v>
      </c>
    </row>
    <row r="126" spans="1:2" x14ac:dyDescent="0.2">
      <c r="A126">
        <v>121</v>
      </c>
      <c r="B126" t="s">
        <v>241</v>
      </c>
    </row>
    <row r="127" spans="1:2" x14ac:dyDescent="0.2">
      <c r="A127">
        <v>122</v>
      </c>
      <c r="B127" t="s">
        <v>242</v>
      </c>
    </row>
    <row r="128" spans="1:2" x14ac:dyDescent="0.2">
      <c r="A128">
        <v>123</v>
      </c>
      <c r="B128" t="s">
        <v>243</v>
      </c>
    </row>
    <row r="129" spans="1:2" x14ac:dyDescent="0.2">
      <c r="A129">
        <v>124</v>
      </c>
      <c r="B129" t="s">
        <v>244</v>
      </c>
    </row>
    <row r="130" spans="1:2" x14ac:dyDescent="0.2">
      <c r="A130">
        <v>125</v>
      </c>
      <c r="B130" t="s">
        <v>245</v>
      </c>
    </row>
    <row r="131" spans="1:2" x14ac:dyDescent="0.2">
      <c r="A131">
        <v>126</v>
      </c>
      <c r="B131" t="s">
        <v>246</v>
      </c>
    </row>
    <row r="132" spans="1:2" x14ac:dyDescent="0.2">
      <c r="A132">
        <v>127</v>
      </c>
      <c r="B132" t="s">
        <v>247</v>
      </c>
    </row>
    <row r="133" spans="1:2" x14ac:dyDescent="0.2">
      <c r="A133">
        <v>128</v>
      </c>
      <c r="B133" t="s">
        <v>248</v>
      </c>
    </row>
    <row r="134" spans="1:2" x14ac:dyDescent="0.2">
      <c r="A134">
        <v>129</v>
      </c>
      <c r="B134" t="s">
        <v>249</v>
      </c>
    </row>
    <row r="135" spans="1:2" x14ac:dyDescent="0.2">
      <c r="A135">
        <v>130</v>
      </c>
      <c r="B135" t="s">
        <v>250</v>
      </c>
    </row>
    <row r="136" spans="1:2" x14ac:dyDescent="0.2">
      <c r="A136">
        <v>131</v>
      </c>
      <c r="B136" t="s">
        <v>251</v>
      </c>
    </row>
    <row r="137" spans="1:2" x14ac:dyDescent="0.2">
      <c r="A137">
        <v>132</v>
      </c>
      <c r="B137" t="s">
        <v>252</v>
      </c>
    </row>
    <row r="138" spans="1:2" x14ac:dyDescent="0.2">
      <c r="A138">
        <v>133</v>
      </c>
      <c r="B138" t="s">
        <v>253</v>
      </c>
    </row>
    <row r="139" spans="1:2" x14ac:dyDescent="0.2">
      <c r="A139">
        <v>134</v>
      </c>
      <c r="B139" t="s">
        <v>254</v>
      </c>
    </row>
    <row r="140" spans="1:2" x14ac:dyDescent="0.2">
      <c r="A140">
        <v>135</v>
      </c>
      <c r="B140" t="s">
        <v>255</v>
      </c>
    </row>
    <row r="141" spans="1:2" x14ac:dyDescent="0.2">
      <c r="A141">
        <v>136</v>
      </c>
      <c r="B141" t="s">
        <v>256</v>
      </c>
    </row>
    <row r="142" spans="1:2" x14ac:dyDescent="0.2">
      <c r="A142">
        <v>137</v>
      </c>
      <c r="B142" t="s">
        <v>257</v>
      </c>
    </row>
    <row r="143" spans="1:2" x14ac:dyDescent="0.2">
      <c r="A143">
        <v>138</v>
      </c>
      <c r="B143" t="s">
        <v>258</v>
      </c>
    </row>
    <row r="144" spans="1:2" x14ac:dyDescent="0.2">
      <c r="A144">
        <v>139</v>
      </c>
      <c r="B144" t="s">
        <v>259</v>
      </c>
    </row>
    <row r="145" spans="1:2" x14ac:dyDescent="0.2">
      <c r="A145">
        <v>140</v>
      </c>
      <c r="B145" t="s">
        <v>260</v>
      </c>
    </row>
    <row r="146" spans="1:2" x14ac:dyDescent="0.2">
      <c r="A146">
        <v>141</v>
      </c>
      <c r="B146" t="s">
        <v>261</v>
      </c>
    </row>
    <row r="147" spans="1:2" x14ac:dyDescent="0.2">
      <c r="A147">
        <v>142</v>
      </c>
      <c r="B147" t="s">
        <v>262</v>
      </c>
    </row>
    <row r="148" spans="1:2" x14ac:dyDescent="0.2">
      <c r="A148">
        <v>143</v>
      </c>
      <c r="B148" t="s">
        <v>263</v>
      </c>
    </row>
    <row r="149" spans="1:2" x14ac:dyDescent="0.2">
      <c r="A149">
        <v>144</v>
      </c>
      <c r="B149" t="s">
        <v>264</v>
      </c>
    </row>
    <row r="150" spans="1:2" x14ac:dyDescent="0.2">
      <c r="A150">
        <v>145</v>
      </c>
      <c r="B150" t="s">
        <v>265</v>
      </c>
    </row>
    <row r="151" spans="1:2" x14ac:dyDescent="0.2">
      <c r="A151">
        <v>146</v>
      </c>
      <c r="B151" t="s">
        <v>266</v>
      </c>
    </row>
    <row r="152" spans="1:2" x14ac:dyDescent="0.2">
      <c r="A152">
        <v>147</v>
      </c>
      <c r="B152" t="s">
        <v>267</v>
      </c>
    </row>
    <row r="153" spans="1:2" x14ac:dyDescent="0.2">
      <c r="A153">
        <v>148</v>
      </c>
      <c r="B153" t="s">
        <v>268</v>
      </c>
    </row>
    <row r="154" spans="1:2" x14ac:dyDescent="0.2">
      <c r="A154">
        <v>149</v>
      </c>
      <c r="B154" t="s">
        <v>269</v>
      </c>
    </row>
    <row r="155" spans="1:2" x14ac:dyDescent="0.2">
      <c r="A155">
        <v>150</v>
      </c>
      <c r="B155" t="s">
        <v>270</v>
      </c>
    </row>
    <row r="156" spans="1:2" x14ac:dyDescent="0.2">
      <c r="A156">
        <v>151</v>
      </c>
      <c r="B156" t="s">
        <v>271</v>
      </c>
    </row>
    <row r="157" spans="1:2" x14ac:dyDescent="0.2">
      <c r="A157">
        <v>152</v>
      </c>
      <c r="B157" t="s">
        <v>272</v>
      </c>
    </row>
    <row r="158" spans="1:2" x14ac:dyDescent="0.2">
      <c r="A158">
        <v>153</v>
      </c>
      <c r="B158" t="s">
        <v>273</v>
      </c>
    </row>
    <row r="159" spans="1:2" x14ac:dyDescent="0.2">
      <c r="A159">
        <v>154</v>
      </c>
      <c r="B159" t="s">
        <v>274</v>
      </c>
    </row>
    <row r="160" spans="1:2" x14ac:dyDescent="0.2">
      <c r="A160">
        <v>155</v>
      </c>
      <c r="B160" t="s">
        <v>275</v>
      </c>
    </row>
    <row r="161" spans="1:2" x14ac:dyDescent="0.2">
      <c r="A161">
        <v>156</v>
      </c>
      <c r="B161" t="s">
        <v>276</v>
      </c>
    </row>
    <row r="162" spans="1:2" x14ac:dyDescent="0.2">
      <c r="A162">
        <v>157</v>
      </c>
      <c r="B162" t="s">
        <v>277</v>
      </c>
    </row>
    <row r="163" spans="1:2" x14ac:dyDescent="0.2">
      <c r="A163">
        <v>158</v>
      </c>
      <c r="B163" t="s">
        <v>278</v>
      </c>
    </row>
    <row r="164" spans="1:2" x14ac:dyDescent="0.2">
      <c r="A164">
        <v>159</v>
      </c>
      <c r="B164" t="s">
        <v>279</v>
      </c>
    </row>
    <row r="165" spans="1:2" x14ac:dyDescent="0.2">
      <c r="A165">
        <v>160</v>
      </c>
      <c r="B165" t="s">
        <v>280</v>
      </c>
    </row>
    <row r="166" spans="1:2" x14ac:dyDescent="0.2">
      <c r="A166">
        <v>161</v>
      </c>
      <c r="B166" t="s">
        <v>281</v>
      </c>
    </row>
    <row r="167" spans="1:2" x14ac:dyDescent="0.2">
      <c r="A167">
        <v>162</v>
      </c>
      <c r="B167" t="s">
        <v>282</v>
      </c>
    </row>
    <row r="168" spans="1:2" x14ac:dyDescent="0.2">
      <c r="A168">
        <v>163</v>
      </c>
      <c r="B168" t="s">
        <v>283</v>
      </c>
    </row>
    <row r="169" spans="1:2" x14ac:dyDescent="0.2">
      <c r="A169">
        <v>164</v>
      </c>
      <c r="B169" t="s">
        <v>284</v>
      </c>
    </row>
    <row r="170" spans="1:2" x14ac:dyDescent="0.2">
      <c r="A170">
        <v>165</v>
      </c>
      <c r="B170" t="s">
        <v>285</v>
      </c>
    </row>
    <row r="171" spans="1:2" x14ac:dyDescent="0.2">
      <c r="A171">
        <v>166</v>
      </c>
      <c r="B171" t="s">
        <v>286</v>
      </c>
    </row>
    <row r="172" spans="1:2" x14ac:dyDescent="0.2">
      <c r="A172">
        <v>167</v>
      </c>
      <c r="B172" t="s">
        <v>287</v>
      </c>
    </row>
    <row r="173" spans="1:2" x14ac:dyDescent="0.2">
      <c r="A173">
        <v>168</v>
      </c>
      <c r="B173" t="s">
        <v>288</v>
      </c>
    </row>
    <row r="174" spans="1:2" x14ac:dyDescent="0.2">
      <c r="A174">
        <v>169</v>
      </c>
      <c r="B174" t="s">
        <v>289</v>
      </c>
    </row>
    <row r="175" spans="1:2" x14ac:dyDescent="0.2">
      <c r="A175">
        <v>170</v>
      </c>
      <c r="B175" t="s">
        <v>290</v>
      </c>
    </row>
    <row r="176" spans="1:2" x14ac:dyDescent="0.2">
      <c r="A176">
        <v>171</v>
      </c>
      <c r="B176" t="s">
        <v>291</v>
      </c>
    </row>
    <row r="177" spans="1:2" x14ac:dyDescent="0.2">
      <c r="A177">
        <v>172</v>
      </c>
      <c r="B177" t="s">
        <v>292</v>
      </c>
    </row>
    <row r="178" spans="1:2" x14ac:dyDescent="0.2">
      <c r="A178">
        <v>173</v>
      </c>
      <c r="B178" t="s">
        <v>293</v>
      </c>
    </row>
    <row r="179" spans="1:2" x14ac:dyDescent="0.2">
      <c r="A179">
        <v>174</v>
      </c>
      <c r="B179" t="s">
        <v>294</v>
      </c>
    </row>
    <row r="180" spans="1:2" x14ac:dyDescent="0.2">
      <c r="A180">
        <v>175</v>
      </c>
      <c r="B180" t="s">
        <v>295</v>
      </c>
    </row>
    <row r="181" spans="1:2" x14ac:dyDescent="0.2">
      <c r="A181">
        <v>176</v>
      </c>
      <c r="B181" t="s">
        <v>296</v>
      </c>
    </row>
    <row r="182" spans="1:2" x14ac:dyDescent="0.2">
      <c r="A182">
        <v>177</v>
      </c>
      <c r="B182" t="s">
        <v>297</v>
      </c>
    </row>
    <row r="183" spans="1:2" x14ac:dyDescent="0.2">
      <c r="A183">
        <v>178</v>
      </c>
      <c r="B183" t="s">
        <v>298</v>
      </c>
    </row>
    <row r="184" spans="1:2" x14ac:dyDescent="0.2">
      <c r="A184">
        <v>179</v>
      </c>
      <c r="B184" t="s">
        <v>299</v>
      </c>
    </row>
    <row r="185" spans="1:2" x14ac:dyDescent="0.2">
      <c r="A185">
        <v>180</v>
      </c>
      <c r="B185" t="s">
        <v>300</v>
      </c>
    </row>
    <row r="186" spans="1:2" x14ac:dyDescent="0.2">
      <c r="A186">
        <v>181</v>
      </c>
      <c r="B186" t="s">
        <v>301</v>
      </c>
    </row>
    <row r="187" spans="1:2" x14ac:dyDescent="0.2">
      <c r="A187">
        <v>182</v>
      </c>
      <c r="B187" t="s">
        <v>302</v>
      </c>
    </row>
    <row r="188" spans="1:2" x14ac:dyDescent="0.2">
      <c r="A188">
        <v>183</v>
      </c>
      <c r="B188" t="s">
        <v>303</v>
      </c>
    </row>
    <row r="189" spans="1:2" x14ac:dyDescent="0.2">
      <c r="A189">
        <v>184</v>
      </c>
      <c r="B189" t="s">
        <v>304</v>
      </c>
    </row>
    <row r="190" spans="1:2" x14ac:dyDescent="0.2">
      <c r="A190">
        <v>185</v>
      </c>
      <c r="B190" t="s">
        <v>305</v>
      </c>
    </row>
    <row r="191" spans="1:2" x14ac:dyDescent="0.2">
      <c r="A191">
        <v>186</v>
      </c>
      <c r="B191" t="s">
        <v>306</v>
      </c>
    </row>
    <row r="192" spans="1:2" x14ac:dyDescent="0.2">
      <c r="A192">
        <v>187</v>
      </c>
      <c r="B192" t="s">
        <v>307</v>
      </c>
    </row>
    <row r="193" spans="1:2" x14ac:dyDescent="0.2">
      <c r="A193">
        <v>188</v>
      </c>
      <c r="B193" t="s">
        <v>308</v>
      </c>
    </row>
    <row r="194" spans="1:2" x14ac:dyDescent="0.2">
      <c r="A194">
        <v>189</v>
      </c>
      <c r="B194" t="s">
        <v>309</v>
      </c>
    </row>
    <row r="195" spans="1:2" x14ac:dyDescent="0.2">
      <c r="A195">
        <v>190</v>
      </c>
      <c r="B195" t="s">
        <v>310</v>
      </c>
    </row>
    <row r="196" spans="1:2" x14ac:dyDescent="0.2">
      <c r="A196">
        <v>191</v>
      </c>
      <c r="B196" t="s">
        <v>311</v>
      </c>
    </row>
    <row r="197" spans="1:2" x14ac:dyDescent="0.2">
      <c r="A197">
        <v>192</v>
      </c>
      <c r="B197" t="s">
        <v>312</v>
      </c>
    </row>
    <row r="198" spans="1:2" x14ac:dyDescent="0.2">
      <c r="A198">
        <v>193</v>
      </c>
      <c r="B198" t="s">
        <v>313</v>
      </c>
    </row>
    <row r="199" spans="1:2" x14ac:dyDescent="0.2">
      <c r="A199">
        <v>194</v>
      </c>
      <c r="B199" t="s">
        <v>314</v>
      </c>
    </row>
    <row r="200" spans="1:2" x14ac:dyDescent="0.2">
      <c r="A200">
        <v>195</v>
      </c>
      <c r="B200" t="s">
        <v>315</v>
      </c>
    </row>
    <row r="201" spans="1:2" x14ac:dyDescent="0.2">
      <c r="A201">
        <v>196</v>
      </c>
      <c r="B201" t="s">
        <v>316</v>
      </c>
    </row>
    <row r="202" spans="1:2" x14ac:dyDescent="0.2">
      <c r="A202">
        <v>197</v>
      </c>
      <c r="B202" t="s">
        <v>317</v>
      </c>
    </row>
    <row r="203" spans="1:2" x14ac:dyDescent="0.2">
      <c r="A203">
        <v>198</v>
      </c>
      <c r="B203" t="s">
        <v>318</v>
      </c>
    </row>
    <row r="204" spans="1:2" x14ac:dyDescent="0.2">
      <c r="A204">
        <v>199</v>
      </c>
      <c r="B204" t="s">
        <v>319</v>
      </c>
    </row>
    <row r="205" spans="1:2" x14ac:dyDescent="0.2">
      <c r="A205">
        <v>200</v>
      </c>
      <c r="B205" t="s">
        <v>320</v>
      </c>
    </row>
    <row r="206" spans="1:2" x14ac:dyDescent="0.2">
      <c r="A206">
        <v>201</v>
      </c>
      <c r="B206" t="s">
        <v>321</v>
      </c>
    </row>
    <row r="207" spans="1:2" x14ac:dyDescent="0.2">
      <c r="A207">
        <v>202</v>
      </c>
      <c r="B207" t="s">
        <v>322</v>
      </c>
    </row>
    <row r="208" spans="1:2" x14ac:dyDescent="0.2">
      <c r="A208">
        <v>203</v>
      </c>
      <c r="B208" t="s">
        <v>323</v>
      </c>
    </row>
    <row r="209" spans="1:2" x14ac:dyDescent="0.2">
      <c r="A209">
        <v>204</v>
      </c>
      <c r="B209" t="s">
        <v>324</v>
      </c>
    </row>
    <row r="210" spans="1:2" x14ac:dyDescent="0.2">
      <c r="A210">
        <v>205</v>
      </c>
      <c r="B210" t="s">
        <v>325</v>
      </c>
    </row>
    <row r="211" spans="1:2" x14ac:dyDescent="0.2">
      <c r="A211">
        <v>206</v>
      </c>
      <c r="B211" t="s">
        <v>326</v>
      </c>
    </row>
    <row r="212" spans="1:2" x14ac:dyDescent="0.2">
      <c r="A212">
        <v>207</v>
      </c>
      <c r="B212" t="s">
        <v>327</v>
      </c>
    </row>
    <row r="213" spans="1:2" x14ac:dyDescent="0.2">
      <c r="A213">
        <v>208</v>
      </c>
      <c r="B213" t="s">
        <v>328</v>
      </c>
    </row>
    <row r="214" spans="1:2" x14ac:dyDescent="0.2">
      <c r="A214">
        <v>209</v>
      </c>
      <c r="B214" t="s">
        <v>329</v>
      </c>
    </row>
    <row r="215" spans="1:2" x14ac:dyDescent="0.2">
      <c r="A215">
        <v>210</v>
      </c>
      <c r="B215" t="s">
        <v>330</v>
      </c>
    </row>
    <row r="216" spans="1:2" x14ac:dyDescent="0.2">
      <c r="A216">
        <v>211</v>
      </c>
      <c r="B216" t="s">
        <v>331</v>
      </c>
    </row>
    <row r="217" spans="1:2" x14ac:dyDescent="0.2">
      <c r="A217">
        <v>212</v>
      </c>
      <c r="B217" t="s">
        <v>332</v>
      </c>
    </row>
    <row r="218" spans="1:2" x14ac:dyDescent="0.2">
      <c r="A218">
        <v>213</v>
      </c>
      <c r="B218" t="s">
        <v>333</v>
      </c>
    </row>
    <row r="219" spans="1:2" x14ac:dyDescent="0.2">
      <c r="A219">
        <v>214</v>
      </c>
      <c r="B219" t="s">
        <v>334</v>
      </c>
    </row>
    <row r="220" spans="1:2" x14ac:dyDescent="0.2">
      <c r="A220">
        <v>215</v>
      </c>
      <c r="B220" t="s">
        <v>335</v>
      </c>
    </row>
    <row r="221" spans="1:2" x14ac:dyDescent="0.2">
      <c r="A221">
        <v>216</v>
      </c>
      <c r="B221" t="s">
        <v>336</v>
      </c>
    </row>
    <row r="222" spans="1:2" x14ac:dyDescent="0.2">
      <c r="A222">
        <v>217</v>
      </c>
      <c r="B222" t="s">
        <v>337</v>
      </c>
    </row>
    <row r="223" spans="1:2" x14ac:dyDescent="0.2">
      <c r="A223">
        <v>218</v>
      </c>
      <c r="B223" t="s">
        <v>338</v>
      </c>
    </row>
    <row r="224" spans="1:2" x14ac:dyDescent="0.2">
      <c r="A224">
        <v>219</v>
      </c>
      <c r="B224" t="s">
        <v>339</v>
      </c>
    </row>
    <row r="225" spans="1:2" x14ac:dyDescent="0.2">
      <c r="A225">
        <v>220</v>
      </c>
      <c r="B225" t="s">
        <v>340</v>
      </c>
    </row>
    <row r="226" spans="1:2" x14ac:dyDescent="0.2">
      <c r="A226">
        <v>221</v>
      </c>
      <c r="B226" t="s">
        <v>341</v>
      </c>
    </row>
    <row r="227" spans="1:2" x14ac:dyDescent="0.2">
      <c r="A227">
        <v>222</v>
      </c>
      <c r="B227" t="s">
        <v>342</v>
      </c>
    </row>
    <row r="228" spans="1:2" x14ac:dyDescent="0.2">
      <c r="A228">
        <v>223</v>
      </c>
      <c r="B228" t="s">
        <v>343</v>
      </c>
    </row>
    <row r="229" spans="1:2" x14ac:dyDescent="0.2">
      <c r="A229">
        <v>224</v>
      </c>
      <c r="B229" t="s">
        <v>344</v>
      </c>
    </row>
    <row r="230" spans="1:2" x14ac:dyDescent="0.2">
      <c r="A230">
        <v>225</v>
      </c>
      <c r="B230" t="s">
        <v>345</v>
      </c>
    </row>
    <row r="231" spans="1:2" x14ac:dyDescent="0.2">
      <c r="A231">
        <v>226</v>
      </c>
      <c r="B231" t="s">
        <v>346</v>
      </c>
    </row>
    <row r="232" spans="1:2" x14ac:dyDescent="0.2">
      <c r="A232">
        <v>227</v>
      </c>
      <c r="B232" t="s">
        <v>347</v>
      </c>
    </row>
    <row r="233" spans="1:2" x14ac:dyDescent="0.2">
      <c r="A233">
        <v>228</v>
      </c>
      <c r="B233" t="s">
        <v>348</v>
      </c>
    </row>
    <row r="234" spans="1:2" x14ac:dyDescent="0.2">
      <c r="A234">
        <v>229</v>
      </c>
      <c r="B234" t="s">
        <v>349</v>
      </c>
    </row>
    <row r="235" spans="1:2" x14ac:dyDescent="0.2">
      <c r="A235">
        <v>230</v>
      </c>
      <c r="B235" t="s">
        <v>350</v>
      </c>
    </row>
    <row r="236" spans="1:2" x14ac:dyDescent="0.2">
      <c r="A236">
        <v>231</v>
      </c>
      <c r="B236" t="s">
        <v>351</v>
      </c>
    </row>
    <row r="237" spans="1:2" x14ac:dyDescent="0.2">
      <c r="A237">
        <v>232</v>
      </c>
      <c r="B237" t="s">
        <v>352</v>
      </c>
    </row>
    <row r="238" spans="1:2" x14ac:dyDescent="0.2">
      <c r="A238">
        <v>233</v>
      </c>
      <c r="B238" t="s">
        <v>353</v>
      </c>
    </row>
    <row r="239" spans="1:2" x14ac:dyDescent="0.2">
      <c r="A239">
        <v>234</v>
      </c>
      <c r="B239" t="s">
        <v>354</v>
      </c>
    </row>
    <row r="240" spans="1:2" x14ac:dyDescent="0.2">
      <c r="A240">
        <v>235</v>
      </c>
      <c r="B240" t="s">
        <v>355</v>
      </c>
    </row>
    <row r="241" spans="1:2" x14ac:dyDescent="0.2">
      <c r="A241">
        <v>236</v>
      </c>
      <c r="B241" t="s">
        <v>356</v>
      </c>
    </row>
    <row r="242" spans="1:2" x14ac:dyDescent="0.2">
      <c r="A242">
        <v>237</v>
      </c>
      <c r="B242" t="s">
        <v>357</v>
      </c>
    </row>
    <row r="243" spans="1:2" x14ac:dyDescent="0.2">
      <c r="A243">
        <v>238</v>
      </c>
      <c r="B243" t="s">
        <v>358</v>
      </c>
    </row>
    <row r="244" spans="1:2" x14ac:dyDescent="0.2">
      <c r="A244">
        <v>239</v>
      </c>
      <c r="B244" t="s">
        <v>359</v>
      </c>
    </row>
    <row r="245" spans="1:2" x14ac:dyDescent="0.2">
      <c r="A245">
        <v>240</v>
      </c>
      <c r="B245" t="s">
        <v>360</v>
      </c>
    </row>
    <row r="246" spans="1:2" x14ac:dyDescent="0.2">
      <c r="A246">
        <v>241</v>
      </c>
      <c r="B246" t="s">
        <v>361</v>
      </c>
    </row>
    <row r="247" spans="1:2" x14ac:dyDescent="0.2">
      <c r="A247">
        <v>242</v>
      </c>
      <c r="B247" t="s">
        <v>362</v>
      </c>
    </row>
    <row r="248" spans="1:2" x14ac:dyDescent="0.2">
      <c r="A248">
        <v>243</v>
      </c>
      <c r="B248" t="s">
        <v>363</v>
      </c>
    </row>
    <row r="249" spans="1:2" x14ac:dyDescent="0.2">
      <c r="A249">
        <v>244</v>
      </c>
      <c r="B249" t="s">
        <v>364</v>
      </c>
    </row>
    <row r="250" spans="1:2" x14ac:dyDescent="0.2">
      <c r="A250">
        <v>245</v>
      </c>
      <c r="B250" t="s">
        <v>365</v>
      </c>
    </row>
    <row r="251" spans="1:2" x14ac:dyDescent="0.2">
      <c r="A251" t="s">
        <v>4</v>
      </c>
      <c r="B251" t="s">
        <v>366</v>
      </c>
    </row>
    <row r="252" spans="1:2" x14ac:dyDescent="0.2">
      <c r="A252" t="s">
        <v>5</v>
      </c>
      <c r="B252" t="s">
        <v>367</v>
      </c>
    </row>
    <row r="253" spans="1:2" x14ac:dyDescent="0.2">
      <c r="A253">
        <v>0</v>
      </c>
      <c r="B253" t="s">
        <v>368</v>
      </c>
    </row>
    <row r="254" spans="1:2" x14ac:dyDescent="0.2">
      <c r="A254">
        <v>1</v>
      </c>
      <c r="B254" t="s">
        <v>369</v>
      </c>
    </row>
    <row r="255" spans="1:2" x14ac:dyDescent="0.2">
      <c r="A255">
        <v>2</v>
      </c>
      <c r="B255" t="s">
        <v>369</v>
      </c>
    </row>
    <row r="256" spans="1:2" x14ac:dyDescent="0.2">
      <c r="A256">
        <v>3</v>
      </c>
      <c r="B256" t="s">
        <v>369</v>
      </c>
    </row>
    <row r="257" spans="1:2" x14ac:dyDescent="0.2">
      <c r="A257">
        <v>4</v>
      </c>
      <c r="B257" t="s">
        <v>369</v>
      </c>
    </row>
    <row r="258" spans="1:2" x14ac:dyDescent="0.2">
      <c r="A258">
        <v>5</v>
      </c>
      <c r="B258" t="s">
        <v>370</v>
      </c>
    </row>
    <row r="259" spans="1:2" x14ac:dyDescent="0.2">
      <c r="A259" t="s">
        <v>6</v>
      </c>
      <c r="B259" t="s">
        <v>371</v>
      </c>
    </row>
    <row r="260" spans="1:2" x14ac:dyDescent="0.2">
      <c r="A260">
        <v>0</v>
      </c>
      <c r="B260" t="s">
        <v>368</v>
      </c>
    </row>
    <row r="261" spans="1:2" x14ac:dyDescent="0.2">
      <c r="A261">
        <v>1</v>
      </c>
      <c r="B261" t="s">
        <v>369</v>
      </c>
    </row>
    <row r="262" spans="1:2" x14ac:dyDescent="0.2">
      <c r="A262">
        <v>2</v>
      </c>
      <c r="B262" t="s">
        <v>369</v>
      </c>
    </row>
    <row r="263" spans="1:2" x14ac:dyDescent="0.2">
      <c r="A263">
        <v>3</v>
      </c>
      <c r="B263" t="s">
        <v>369</v>
      </c>
    </row>
    <row r="264" spans="1:2" x14ac:dyDescent="0.2">
      <c r="A264">
        <v>4</v>
      </c>
      <c r="B264" t="s">
        <v>369</v>
      </c>
    </row>
    <row r="265" spans="1:2" x14ac:dyDescent="0.2">
      <c r="A265">
        <v>5</v>
      </c>
      <c r="B265" t="s">
        <v>370</v>
      </c>
    </row>
    <row r="266" spans="1:2" x14ac:dyDescent="0.2">
      <c r="A266" t="s">
        <v>7</v>
      </c>
      <c r="B266" t="s">
        <v>372</v>
      </c>
    </row>
    <row r="267" spans="1:2" x14ac:dyDescent="0.2">
      <c r="A267">
        <v>0</v>
      </c>
      <c r="B267" t="s">
        <v>368</v>
      </c>
    </row>
    <row r="268" spans="1:2" x14ac:dyDescent="0.2">
      <c r="A268">
        <v>1</v>
      </c>
      <c r="B268" t="s">
        <v>369</v>
      </c>
    </row>
    <row r="269" spans="1:2" x14ac:dyDescent="0.2">
      <c r="A269">
        <v>2</v>
      </c>
      <c r="B269" t="s">
        <v>369</v>
      </c>
    </row>
    <row r="270" spans="1:2" x14ac:dyDescent="0.2">
      <c r="A270">
        <v>3</v>
      </c>
      <c r="B270" t="s">
        <v>369</v>
      </c>
    </row>
    <row r="271" spans="1:2" x14ac:dyDescent="0.2">
      <c r="A271">
        <v>4</v>
      </c>
      <c r="B271" t="s">
        <v>369</v>
      </c>
    </row>
    <row r="272" spans="1:2" x14ac:dyDescent="0.2">
      <c r="A272">
        <v>5</v>
      </c>
      <c r="B272" t="s">
        <v>370</v>
      </c>
    </row>
    <row r="273" spans="1:2" x14ac:dyDescent="0.2">
      <c r="A273" t="s">
        <v>8</v>
      </c>
      <c r="B273" t="s">
        <v>373</v>
      </c>
    </row>
    <row r="274" spans="1:2" x14ac:dyDescent="0.2">
      <c r="A274">
        <v>0</v>
      </c>
      <c r="B274" t="s">
        <v>368</v>
      </c>
    </row>
    <row r="275" spans="1:2" x14ac:dyDescent="0.2">
      <c r="A275">
        <v>1</v>
      </c>
      <c r="B275" t="s">
        <v>369</v>
      </c>
    </row>
    <row r="276" spans="1:2" x14ac:dyDescent="0.2">
      <c r="A276">
        <v>2</v>
      </c>
      <c r="B276" t="s">
        <v>369</v>
      </c>
    </row>
    <row r="277" spans="1:2" x14ac:dyDescent="0.2">
      <c r="A277">
        <v>3</v>
      </c>
      <c r="B277" t="s">
        <v>369</v>
      </c>
    </row>
    <row r="278" spans="1:2" x14ac:dyDescent="0.2">
      <c r="A278">
        <v>4</v>
      </c>
      <c r="B278" t="s">
        <v>369</v>
      </c>
    </row>
    <row r="279" spans="1:2" x14ac:dyDescent="0.2">
      <c r="A279">
        <v>5</v>
      </c>
      <c r="B279" t="s">
        <v>370</v>
      </c>
    </row>
    <row r="280" spans="1:2" x14ac:dyDescent="0.2">
      <c r="A280" t="s">
        <v>9</v>
      </c>
      <c r="B280" t="s">
        <v>374</v>
      </c>
    </row>
    <row r="281" spans="1:2" x14ac:dyDescent="0.2">
      <c r="A281">
        <v>0</v>
      </c>
      <c r="B281" t="s">
        <v>368</v>
      </c>
    </row>
    <row r="282" spans="1:2" x14ac:dyDescent="0.2">
      <c r="A282">
        <v>1</v>
      </c>
      <c r="B282" t="s">
        <v>369</v>
      </c>
    </row>
    <row r="283" spans="1:2" x14ac:dyDescent="0.2">
      <c r="A283">
        <v>2</v>
      </c>
      <c r="B283" t="s">
        <v>369</v>
      </c>
    </row>
    <row r="284" spans="1:2" x14ac:dyDescent="0.2">
      <c r="A284">
        <v>3</v>
      </c>
      <c r="B284" t="s">
        <v>369</v>
      </c>
    </row>
    <row r="285" spans="1:2" x14ac:dyDescent="0.2">
      <c r="A285">
        <v>4</v>
      </c>
      <c r="B285" t="s">
        <v>369</v>
      </c>
    </row>
    <row r="286" spans="1:2" x14ac:dyDescent="0.2">
      <c r="A286">
        <v>5</v>
      </c>
      <c r="B286" t="s">
        <v>370</v>
      </c>
    </row>
    <row r="287" spans="1:2" x14ac:dyDescent="0.2">
      <c r="A287" t="s">
        <v>10</v>
      </c>
      <c r="B287" t="s">
        <v>375</v>
      </c>
    </row>
    <row r="288" spans="1:2" x14ac:dyDescent="0.2">
      <c r="A288">
        <v>0</v>
      </c>
      <c r="B288" t="s">
        <v>368</v>
      </c>
    </row>
    <row r="289" spans="1:2" x14ac:dyDescent="0.2">
      <c r="A289">
        <v>1</v>
      </c>
      <c r="B289" t="s">
        <v>369</v>
      </c>
    </row>
    <row r="290" spans="1:2" x14ac:dyDescent="0.2">
      <c r="A290">
        <v>2</v>
      </c>
      <c r="B290" t="s">
        <v>369</v>
      </c>
    </row>
    <row r="291" spans="1:2" x14ac:dyDescent="0.2">
      <c r="A291">
        <v>3</v>
      </c>
      <c r="B291" t="s">
        <v>369</v>
      </c>
    </row>
    <row r="292" spans="1:2" x14ac:dyDescent="0.2">
      <c r="A292">
        <v>4</v>
      </c>
      <c r="B292" t="s">
        <v>369</v>
      </c>
    </row>
    <row r="293" spans="1:2" x14ac:dyDescent="0.2">
      <c r="A293">
        <v>5</v>
      </c>
      <c r="B293" t="s">
        <v>370</v>
      </c>
    </row>
    <row r="294" spans="1:2" x14ac:dyDescent="0.2">
      <c r="A294" t="s">
        <v>11</v>
      </c>
      <c r="B294" t="s">
        <v>366</v>
      </c>
    </row>
    <row r="295" spans="1:2" x14ac:dyDescent="0.2">
      <c r="A295" t="s">
        <v>12</v>
      </c>
      <c r="B295" t="s">
        <v>376</v>
      </c>
    </row>
    <row r="296" spans="1:2" x14ac:dyDescent="0.2">
      <c r="A296">
        <v>0</v>
      </c>
      <c r="B296" t="s">
        <v>368</v>
      </c>
    </row>
    <row r="297" spans="1:2" x14ac:dyDescent="0.2">
      <c r="A297">
        <v>1</v>
      </c>
      <c r="B297" t="s">
        <v>369</v>
      </c>
    </row>
    <row r="298" spans="1:2" x14ac:dyDescent="0.2">
      <c r="A298">
        <v>2</v>
      </c>
      <c r="B298" t="s">
        <v>369</v>
      </c>
    </row>
    <row r="299" spans="1:2" x14ac:dyDescent="0.2">
      <c r="A299">
        <v>3</v>
      </c>
      <c r="B299" t="s">
        <v>369</v>
      </c>
    </row>
    <row r="300" spans="1:2" x14ac:dyDescent="0.2">
      <c r="A300">
        <v>4</v>
      </c>
      <c r="B300" t="s">
        <v>369</v>
      </c>
    </row>
    <row r="301" spans="1:2" x14ac:dyDescent="0.2">
      <c r="A301">
        <v>5</v>
      </c>
      <c r="B301" t="s">
        <v>370</v>
      </c>
    </row>
    <row r="302" spans="1:2" x14ac:dyDescent="0.2">
      <c r="A302" t="s">
        <v>13</v>
      </c>
      <c r="B302" t="s">
        <v>377</v>
      </c>
    </row>
    <row r="303" spans="1:2" x14ac:dyDescent="0.2">
      <c r="A303">
        <v>0</v>
      </c>
      <c r="B303" t="s">
        <v>368</v>
      </c>
    </row>
    <row r="304" spans="1:2" x14ac:dyDescent="0.2">
      <c r="A304">
        <v>1</v>
      </c>
      <c r="B304" t="s">
        <v>369</v>
      </c>
    </row>
    <row r="305" spans="1:2" x14ac:dyDescent="0.2">
      <c r="A305">
        <v>2</v>
      </c>
      <c r="B305" t="s">
        <v>369</v>
      </c>
    </row>
    <row r="306" spans="1:2" x14ac:dyDescent="0.2">
      <c r="A306">
        <v>3</v>
      </c>
      <c r="B306" t="s">
        <v>369</v>
      </c>
    </row>
    <row r="307" spans="1:2" x14ac:dyDescent="0.2">
      <c r="A307">
        <v>4</v>
      </c>
      <c r="B307" t="s">
        <v>369</v>
      </c>
    </row>
    <row r="308" spans="1:2" x14ac:dyDescent="0.2">
      <c r="A308">
        <v>5</v>
      </c>
      <c r="B308" t="s">
        <v>370</v>
      </c>
    </row>
    <row r="309" spans="1:2" x14ac:dyDescent="0.2">
      <c r="A309" t="s">
        <v>14</v>
      </c>
      <c r="B309" t="s">
        <v>378</v>
      </c>
    </row>
    <row r="310" spans="1:2" x14ac:dyDescent="0.2">
      <c r="A310">
        <v>0</v>
      </c>
      <c r="B310" t="s">
        <v>368</v>
      </c>
    </row>
    <row r="311" spans="1:2" x14ac:dyDescent="0.2">
      <c r="A311">
        <v>1</v>
      </c>
      <c r="B311" t="s">
        <v>369</v>
      </c>
    </row>
    <row r="312" spans="1:2" x14ac:dyDescent="0.2">
      <c r="A312">
        <v>2</v>
      </c>
      <c r="B312" t="s">
        <v>369</v>
      </c>
    </row>
    <row r="313" spans="1:2" x14ac:dyDescent="0.2">
      <c r="A313">
        <v>3</v>
      </c>
      <c r="B313" t="s">
        <v>369</v>
      </c>
    </row>
    <row r="314" spans="1:2" x14ac:dyDescent="0.2">
      <c r="A314">
        <v>4</v>
      </c>
      <c r="B314" t="s">
        <v>369</v>
      </c>
    </row>
    <row r="315" spans="1:2" x14ac:dyDescent="0.2">
      <c r="A315">
        <v>5</v>
      </c>
      <c r="B315" t="s">
        <v>370</v>
      </c>
    </row>
    <row r="316" spans="1:2" x14ac:dyDescent="0.2">
      <c r="A316" t="s">
        <v>15</v>
      </c>
      <c r="B316" t="s">
        <v>379</v>
      </c>
    </row>
    <row r="317" spans="1:2" x14ac:dyDescent="0.2">
      <c r="A317">
        <v>0</v>
      </c>
      <c r="B317" t="s">
        <v>368</v>
      </c>
    </row>
    <row r="318" spans="1:2" x14ac:dyDescent="0.2">
      <c r="A318">
        <v>1</v>
      </c>
      <c r="B318" t="s">
        <v>369</v>
      </c>
    </row>
    <row r="319" spans="1:2" x14ac:dyDescent="0.2">
      <c r="A319">
        <v>2</v>
      </c>
      <c r="B319" t="s">
        <v>369</v>
      </c>
    </row>
    <row r="320" spans="1:2" x14ac:dyDescent="0.2">
      <c r="A320">
        <v>3</v>
      </c>
      <c r="B320" t="s">
        <v>369</v>
      </c>
    </row>
    <row r="321" spans="1:2" x14ac:dyDescent="0.2">
      <c r="A321">
        <v>4</v>
      </c>
      <c r="B321" t="s">
        <v>369</v>
      </c>
    </row>
    <row r="322" spans="1:2" x14ac:dyDescent="0.2">
      <c r="A322">
        <v>5</v>
      </c>
      <c r="B322" t="s">
        <v>370</v>
      </c>
    </row>
    <row r="323" spans="1:2" x14ac:dyDescent="0.2">
      <c r="A323" t="s">
        <v>16</v>
      </c>
      <c r="B323" t="s">
        <v>380</v>
      </c>
    </row>
    <row r="324" spans="1:2" x14ac:dyDescent="0.2">
      <c r="A324">
        <v>0</v>
      </c>
      <c r="B324" t="s">
        <v>368</v>
      </c>
    </row>
    <row r="325" spans="1:2" x14ac:dyDescent="0.2">
      <c r="A325">
        <v>1</v>
      </c>
      <c r="B325" t="s">
        <v>369</v>
      </c>
    </row>
    <row r="326" spans="1:2" x14ac:dyDescent="0.2">
      <c r="A326">
        <v>2</v>
      </c>
      <c r="B326" t="s">
        <v>369</v>
      </c>
    </row>
    <row r="327" spans="1:2" x14ac:dyDescent="0.2">
      <c r="A327">
        <v>3</v>
      </c>
      <c r="B327" t="s">
        <v>369</v>
      </c>
    </row>
    <row r="328" spans="1:2" x14ac:dyDescent="0.2">
      <c r="A328">
        <v>4</v>
      </c>
      <c r="B328" t="s">
        <v>369</v>
      </c>
    </row>
    <row r="329" spans="1:2" x14ac:dyDescent="0.2">
      <c r="A329">
        <v>5</v>
      </c>
      <c r="B329" t="s">
        <v>370</v>
      </c>
    </row>
    <row r="330" spans="1:2" x14ac:dyDescent="0.2">
      <c r="A330" t="s">
        <v>17</v>
      </c>
      <c r="B330" t="s">
        <v>381</v>
      </c>
    </row>
    <row r="331" spans="1:2" x14ac:dyDescent="0.2">
      <c r="A331">
        <v>0</v>
      </c>
      <c r="B331" t="s">
        <v>368</v>
      </c>
    </row>
    <row r="332" spans="1:2" x14ac:dyDescent="0.2">
      <c r="A332">
        <v>1</v>
      </c>
      <c r="B332" t="s">
        <v>369</v>
      </c>
    </row>
    <row r="333" spans="1:2" x14ac:dyDescent="0.2">
      <c r="A333">
        <v>2</v>
      </c>
      <c r="B333" t="s">
        <v>369</v>
      </c>
    </row>
    <row r="334" spans="1:2" x14ac:dyDescent="0.2">
      <c r="A334">
        <v>3</v>
      </c>
      <c r="B334" t="s">
        <v>369</v>
      </c>
    </row>
    <row r="335" spans="1:2" x14ac:dyDescent="0.2">
      <c r="A335">
        <v>4</v>
      </c>
      <c r="B335" t="s">
        <v>369</v>
      </c>
    </row>
    <row r="336" spans="1:2" x14ac:dyDescent="0.2">
      <c r="A336">
        <v>5</v>
      </c>
      <c r="B336" t="s">
        <v>370</v>
      </c>
    </row>
    <row r="337" spans="1:2" x14ac:dyDescent="0.2">
      <c r="A337" t="s">
        <v>18</v>
      </c>
      <c r="B337" t="s">
        <v>366</v>
      </c>
    </row>
    <row r="338" spans="1:2" x14ac:dyDescent="0.2">
      <c r="A338" t="s">
        <v>19</v>
      </c>
      <c r="B338" t="s">
        <v>382</v>
      </c>
    </row>
    <row r="339" spans="1:2" x14ac:dyDescent="0.2">
      <c r="A339">
        <v>0</v>
      </c>
      <c r="B339" t="s">
        <v>368</v>
      </c>
    </row>
    <row r="340" spans="1:2" x14ac:dyDescent="0.2">
      <c r="A340">
        <v>1</v>
      </c>
      <c r="B340" t="s">
        <v>369</v>
      </c>
    </row>
    <row r="341" spans="1:2" x14ac:dyDescent="0.2">
      <c r="A341">
        <v>2</v>
      </c>
      <c r="B341" t="s">
        <v>369</v>
      </c>
    </row>
    <row r="342" spans="1:2" x14ac:dyDescent="0.2">
      <c r="A342">
        <v>3</v>
      </c>
      <c r="B342" t="s">
        <v>369</v>
      </c>
    </row>
    <row r="343" spans="1:2" x14ac:dyDescent="0.2">
      <c r="A343">
        <v>4</v>
      </c>
      <c r="B343" t="s">
        <v>369</v>
      </c>
    </row>
    <row r="344" spans="1:2" x14ac:dyDescent="0.2">
      <c r="A344">
        <v>5</v>
      </c>
      <c r="B344" t="s">
        <v>370</v>
      </c>
    </row>
    <row r="345" spans="1:2" x14ac:dyDescent="0.2">
      <c r="A345" t="s">
        <v>20</v>
      </c>
      <c r="B345" t="s">
        <v>383</v>
      </c>
    </row>
    <row r="346" spans="1:2" x14ac:dyDescent="0.2">
      <c r="A346">
        <v>0</v>
      </c>
      <c r="B346" t="s">
        <v>368</v>
      </c>
    </row>
    <row r="347" spans="1:2" x14ac:dyDescent="0.2">
      <c r="A347">
        <v>1</v>
      </c>
      <c r="B347" t="s">
        <v>369</v>
      </c>
    </row>
    <row r="348" spans="1:2" x14ac:dyDescent="0.2">
      <c r="A348">
        <v>2</v>
      </c>
      <c r="B348" t="s">
        <v>369</v>
      </c>
    </row>
    <row r="349" spans="1:2" x14ac:dyDescent="0.2">
      <c r="A349">
        <v>3</v>
      </c>
      <c r="B349" t="s">
        <v>369</v>
      </c>
    </row>
    <row r="350" spans="1:2" x14ac:dyDescent="0.2">
      <c r="A350">
        <v>4</v>
      </c>
      <c r="B350" t="s">
        <v>369</v>
      </c>
    </row>
    <row r="351" spans="1:2" x14ac:dyDescent="0.2">
      <c r="A351">
        <v>5</v>
      </c>
      <c r="B351" t="s">
        <v>370</v>
      </c>
    </row>
    <row r="352" spans="1:2" x14ac:dyDescent="0.2">
      <c r="A352" t="s">
        <v>21</v>
      </c>
      <c r="B352" t="s">
        <v>384</v>
      </c>
    </row>
    <row r="353" spans="1:2" x14ac:dyDescent="0.2">
      <c r="A353">
        <v>0</v>
      </c>
      <c r="B353" t="s">
        <v>368</v>
      </c>
    </row>
    <row r="354" spans="1:2" x14ac:dyDescent="0.2">
      <c r="A354">
        <v>1</v>
      </c>
      <c r="B354" t="s">
        <v>369</v>
      </c>
    </row>
    <row r="355" spans="1:2" x14ac:dyDescent="0.2">
      <c r="A355">
        <v>2</v>
      </c>
      <c r="B355" t="s">
        <v>369</v>
      </c>
    </row>
    <row r="356" spans="1:2" x14ac:dyDescent="0.2">
      <c r="A356">
        <v>3</v>
      </c>
      <c r="B356" t="s">
        <v>369</v>
      </c>
    </row>
    <row r="357" spans="1:2" x14ac:dyDescent="0.2">
      <c r="A357">
        <v>4</v>
      </c>
      <c r="B357" t="s">
        <v>369</v>
      </c>
    </row>
    <row r="358" spans="1:2" x14ac:dyDescent="0.2">
      <c r="A358">
        <v>5</v>
      </c>
      <c r="B358" t="s">
        <v>370</v>
      </c>
    </row>
    <row r="359" spans="1:2" x14ac:dyDescent="0.2">
      <c r="A359" t="s">
        <v>22</v>
      </c>
      <c r="B359" t="s">
        <v>385</v>
      </c>
    </row>
    <row r="360" spans="1:2" x14ac:dyDescent="0.2">
      <c r="A360">
        <v>0</v>
      </c>
      <c r="B360" t="s">
        <v>368</v>
      </c>
    </row>
    <row r="361" spans="1:2" x14ac:dyDescent="0.2">
      <c r="A361">
        <v>1</v>
      </c>
      <c r="B361" t="s">
        <v>369</v>
      </c>
    </row>
    <row r="362" spans="1:2" x14ac:dyDescent="0.2">
      <c r="A362">
        <v>2</v>
      </c>
      <c r="B362" t="s">
        <v>369</v>
      </c>
    </row>
    <row r="363" spans="1:2" x14ac:dyDescent="0.2">
      <c r="A363">
        <v>3</v>
      </c>
      <c r="B363" t="s">
        <v>369</v>
      </c>
    </row>
    <row r="364" spans="1:2" x14ac:dyDescent="0.2">
      <c r="A364">
        <v>4</v>
      </c>
      <c r="B364" t="s">
        <v>369</v>
      </c>
    </row>
    <row r="365" spans="1:2" x14ac:dyDescent="0.2">
      <c r="A365">
        <v>5</v>
      </c>
      <c r="B365" t="s">
        <v>370</v>
      </c>
    </row>
    <row r="366" spans="1:2" x14ac:dyDescent="0.2">
      <c r="A366" t="s">
        <v>23</v>
      </c>
      <c r="B366" t="s">
        <v>386</v>
      </c>
    </row>
    <row r="367" spans="1:2" x14ac:dyDescent="0.2">
      <c r="A367">
        <v>0</v>
      </c>
      <c r="B367" t="s">
        <v>368</v>
      </c>
    </row>
    <row r="368" spans="1:2" x14ac:dyDescent="0.2">
      <c r="A368">
        <v>1</v>
      </c>
      <c r="B368" t="s">
        <v>369</v>
      </c>
    </row>
    <row r="369" spans="1:2" x14ac:dyDescent="0.2">
      <c r="A369">
        <v>2</v>
      </c>
      <c r="B369" t="s">
        <v>369</v>
      </c>
    </row>
    <row r="370" spans="1:2" x14ac:dyDescent="0.2">
      <c r="A370">
        <v>3</v>
      </c>
      <c r="B370" t="s">
        <v>369</v>
      </c>
    </row>
    <row r="371" spans="1:2" x14ac:dyDescent="0.2">
      <c r="A371">
        <v>4</v>
      </c>
      <c r="B371" t="s">
        <v>369</v>
      </c>
    </row>
    <row r="372" spans="1:2" x14ac:dyDescent="0.2">
      <c r="A372">
        <v>5</v>
      </c>
      <c r="B372" t="s">
        <v>370</v>
      </c>
    </row>
    <row r="373" spans="1:2" x14ac:dyDescent="0.2">
      <c r="A373" t="s">
        <v>24</v>
      </c>
      <c r="B373" t="s">
        <v>387</v>
      </c>
    </row>
    <row r="374" spans="1:2" x14ac:dyDescent="0.2">
      <c r="A374">
        <v>0</v>
      </c>
      <c r="B374" t="s">
        <v>368</v>
      </c>
    </row>
    <row r="375" spans="1:2" x14ac:dyDescent="0.2">
      <c r="A375">
        <v>1</v>
      </c>
      <c r="B375" t="s">
        <v>369</v>
      </c>
    </row>
    <row r="376" spans="1:2" x14ac:dyDescent="0.2">
      <c r="A376">
        <v>2</v>
      </c>
      <c r="B376" t="s">
        <v>369</v>
      </c>
    </row>
    <row r="377" spans="1:2" x14ac:dyDescent="0.2">
      <c r="A377">
        <v>3</v>
      </c>
      <c r="B377" t="s">
        <v>369</v>
      </c>
    </row>
    <row r="378" spans="1:2" x14ac:dyDescent="0.2">
      <c r="A378">
        <v>4</v>
      </c>
      <c r="B378" t="s">
        <v>369</v>
      </c>
    </row>
    <row r="379" spans="1:2" x14ac:dyDescent="0.2">
      <c r="A379">
        <v>5</v>
      </c>
      <c r="B379" t="s">
        <v>370</v>
      </c>
    </row>
    <row r="380" spans="1:2" x14ac:dyDescent="0.2">
      <c r="A380" t="s">
        <v>25</v>
      </c>
      <c r="B380" t="s">
        <v>388</v>
      </c>
    </row>
    <row r="381" spans="1:2" x14ac:dyDescent="0.2">
      <c r="A381">
        <v>0</v>
      </c>
      <c r="B381" t="s">
        <v>368</v>
      </c>
    </row>
    <row r="382" spans="1:2" x14ac:dyDescent="0.2">
      <c r="A382">
        <v>1</v>
      </c>
      <c r="B382" t="s">
        <v>369</v>
      </c>
    </row>
    <row r="383" spans="1:2" x14ac:dyDescent="0.2">
      <c r="A383">
        <v>2</v>
      </c>
      <c r="B383" t="s">
        <v>369</v>
      </c>
    </row>
    <row r="384" spans="1:2" x14ac:dyDescent="0.2">
      <c r="A384">
        <v>3</v>
      </c>
      <c r="B384" t="s">
        <v>369</v>
      </c>
    </row>
    <row r="385" spans="1:2" x14ac:dyDescent="0.2">
      <c r="A385">
        <v>4</v>
      </c>
      <c r="B385" t="s">
        <v>369</v>
      </c>
    </row>
    <row r="386" spans="1:2" x14ac:dyDescent="0.2">
      <c r="A386">
        <v>5</v>
      </c>
      <c r="B386" t="s">
        <v>370</v>
      </c>
    </row>
    <row r="387" spans="1:2" x14ac:dyDescent="0.2">
      <c r="A387" t="s">
        <v>26</v>
      </c>
      <c r="B387" t="s">
        <v>389</v>
      </c>
    </row>
    <row r="388" spans="1:2" x14ac:dyDescent="0.2">
      <c r="A388">
        <v>0</v>
      </c>
      <c r="B388" t="s">
        <v>368</v>
      </c>
    </row>
    <row r="389" spans="1:2" x14ac:dyDescent="0.2">
      <c r="A389">
        <v>1</v>
      </c>
      <c r="B389" t="s">
        <v>369</v>
      </c>
    </row>
    <row r="390" spans="1:2" x14ac:dyDescent="0.2">
      <c r="A390">
        <v>2</v>
      </c>
      <c r="B390" t="s">
        <v>369</v>
      </c>
    </row>
    <row r="391" spans="1:2" x14ac:dyDescent="0.2">
      <c r="A391">
        <v>3</v>
      </c>
      <c r="B391" t="s">
        <v>369</v>
      </c>
    </row>
    <row r="392" spans="1:2" x14ac:dyDescent="0.2">
      <c r="A392">
        <v>4</v>
      </c>
      <c r="B392" t="s">
        <v>369</v>
      </c>
    </row>
    <row r="393" spans="1:2" x14ac:dyDescent="0.2">
      <c r="A393">
        <v>5</v>
      </c>
      <c r="B393" t="s">
        <v>370</v>
      </c>
    </row>
    <row r="394" spans="1:2" x14ac:dyDescent="0.2">
      <c r="A394" t="s">
        <v>27</v>
      </c>
      <c r="B394" t="s">
        <v>390</v>
      </c>
    </row>
    <row r="395" spans="1:2" x14ac:dyDescent="0.2">
      <c r="A395" t="s">
        <v>28</v>
      </c>
      <c r="B395" t="s">
        <v>391</v>
      </c>
    </row>
    <row r="396" spans="1:2" x14ac:dyDescent="0.2">
      <c r="A396" t="s">
        <v>29</v>
      </c>
      <c r="B396" t="s">
        <v>392</v>
      </c>
    </row>
    <row r="397" spans="1:2" x14ac:dyDescent="0.2">
      <c r="A397">
        <v>0</v>
      </c>
      <c r="B397" t="s">
        <v>393</v>
      </c>
    </row>
    <row r="398" spans="1:2" x14ac:dyDescent="0.2">
      <c r="A398">
        <v>1</v>
      </c>
      <c r="B398" t="s">
        <v>369</v>
      </c>
    </row>
    <row r="399" spans="1:2" x14ac:dyDescent="0.2">
      <c r="A399">
        <v>2</v>
      </c>
      <c r="B399" t="s">
        <v>369</v>
      </c>
    </row>
    <row r="400" spans="1:2" x14ac:dyDescent="0.2">
      <c r="A400">
        <v>3</v>
      </c>
      <c r="B400" t="s">
        <v>369</v>
      </c>
    </row>
    <row r="401" spans="1:2" x14ac:dyDescent="0.2">
      <c r="A401">
        <v>4</v>
      </c>
      <c r="B401" t="s">
        <v>369</v>
      </c>
    </row>
    <row r="402" spans="1:2" x14ac:dyDescent="0.2">
      <c r="A402">
        <v>5</v>
      </c>
      <c r="B402" t="s">
        <v>369</v>
      </c>
    </row>
    <row r="403" spans="1:2" x14ac:dyDescent="0.2">
      <c r="A403">
        <v>6</v>
      </c>
      <c r="B403" t="s">
        <v>369</v>
      </c>
    </row>
    <row r="404" spans="1:2" x14ac:dyDescent="0.2">
      <c r="A404">
        <v>7</v>
      </c>
      <c r="B404" t="s">
        <v>369</v>
      </c>
    </row>
    <row r="405" spans="1:2" x14ac:dyDescent="0.2">
      <c r="A405">
        <v>8</v>
      </c>
      <c r="B405" t="s">
        <v>369</v>
      </c>
    </row>
    <row r="406" spans="1:2" x14ac:dyDescent="0.2">
      <c r="A406">
        <v>9</v>
      </c>
      <c r="B406" t="s">
        <v>369</v>
      </c>
    </row>
    <row r="407" spans="1:2" x14ac:dyDescent="0.2">
      <c r="A407">
        <v>10</v>
      </c>
      <c r="B407" t="s">
        <v>394</v>
      </c>
    </row>
    <row r="408" spans="1:2" x14ac:dyDescent="0.2">
      <c r="A408" t="s">
        <v>30</v>
      </c>
      <c r="B408" t="s">
        <v>395</v>
      </c>
    </row>
    <row r="409" spans="1:2" x14ac:dyDescent="0.2">
      <c r="A409">
        <v>0</v>
      </c>
      <c r="B409" t="s">
        <v>393</v>
      </c>
    </row>
    <row r="410" spans="1:2" x14ac:dyDescent="0.2">
      <c r="A410">
        <v>1</v>
      </c>
      <c r="B410" t="s">
        <v>369</v>
      </c>
    </row>
    <row r="411" spans="1:2" x14ac:dyDescent="0.2">
      <c r="A411">
        <v>2</v>
      </c>
      <c r="B411" t="s">
        <v>369</v>
      </c>
    </row>
    <row r="412" spans="1:2" x14ac:dyDescent="0.2">
      <c r="A412">
        <v>3</v>
      </c>
      <c r="B412" t="s">
        <v>369</v>
      </c>
    </row>
    <row r="413" spans="1:2" x14ac:dyDescent="0.2">
      <c r="A413">
        <v>4</v>
      </c>
      <c r="B413" t="s">
        <v>369</v>
      </c>
    </row>
    <row r="414" spans="1:2" x14ac:dyDescent="0.2">
      <c r="A414">
        <v>5</v>
      </c>
      <c r="B414" t="s">
        <v>369</v>
      </c>
    </row>
    <row r="415" spans="1:2" x14ac:dyDescent="0.2">
      <c r="A415">
        <v>6</v>
      </c>
      <c r="B415" t="s">
        <v>369</v>
      </c>
    </row>
    <row r="416" spans="1:2" x14ac:dyDescent="0.2">
      <c r="A416">
        <v>7</v>
      </c>
      <c r="B416" t="s">
        <v>369</v>
      </c>
    </row>
    <row r="417" spans="1:2" x14ac:dyDescent="0.2">
      <c r="A417">
        <v>8</v>
      </c>
      <c r="B417" t="s">
        <v>369</v>
      </c>
    </row>
    <row r="418" spans="1:2" x14ac:dyDescent="0.2">
      <c r="A418">
        <v>9</v>
      </c>
      <c r="B418" t="s">
        <v>369</v>
      </c>
    </row>
    <row r="419" spans="1:2" x14ac:dyDescent="0.2">
      <c r="A419">
        <v>10</v>
      </c>
      <c r="B419" t="s">
        <v>394</v>
      </c>
    </row>
    <row r="420" spans="1:2" x14ac:dyDescent="0.2">
      <c r="A420" t="s">
        <v>31</v>
      </c>
      <c r="B420" t="s">
        <v>396</v>
      </c>
    </row>
    <row r="421" spans="1:2" x14ac:dyDescent="0.2">
      <c r="A421">
        <v>0</v>
      </c>
      <c r="B421" t="s">
        <v>393</v>
      </c>
    </row>
    <row r="422" spans="1:2" x14ac:dyDescent="0.2">
      <c r="A422">
        <v>1</v>
      </c>
      <c r="B422" t="s">
        <v>369</v>
      </c>
    </row>
    <row r="423" spans="1:2" x14ac:dyDescent="0.2">
      <c r="A423">
        <v>2</v>
      </c>
      <c r="B423" t="s">
        <v>369</v>
      </c>
    </row>
    <row r="424" spans="1:2" x14ac:dyDescent="0.2">
      <c r="A424">
        <v>3</v>
      </c>
      <c r="B424" t="s">
        <v>369</v>
      </c>
    </row>
    <row r="425" spans="1:2" x14ac:dyDescent="0.2">
      <c r="A425">
        <v>4</v>
      </c>
      <c r="B425" t="s">
        <v>369</v>
      </c>
    </row>
    <row r="426" spans="1:2" x14ac:dyDescent="0.2">
      <c r="A426">
        <v>5</v>
      </c>
      <c r="B426" t="s">
        <v>369</v>
      </c>
    </row>
    <row r="427" spans="1:2" x14ac:dyDescent="0.2">
      <c r="A427">
        <v>6</v>
      </c>
      <c r="B427" t="s">
        <v>369</v>
      </c>
    </row>
    <row r="428" spans="1:2" x14ac:dyDescent="0.2">
      <c r="A428">
        <v>7</v>
      </c>
      <c r="B428" t="s">
        <v>369</v>
      </c>
    </row>
    <row r="429" spans="1:2" x14ac:dyDescent="0.2">
      <c r="A429">
        <v>8</v>
      </c>
      <c r="B429" t="s">
        <v>369</v>
      </c>
    </row>
    <row r="430" spans="1:2" x14ac:dyDescent="0.2">
      <c r="A430">
        <v>9</v>
      </c>
      <c r="B430" t="s">
        <v>369</v>
      </c>
    </row>
    <row r="431" spans="1:2" x14ac:dyDescent="0.2">
      <c r="A431">
        <v>10</v>
      </c>
      <c r="B431" t="s">
        <v>394</v>
      </c>
    </row>
    <row r="432" spans="1:2" x14ac:dyDescent="0.2">
      <c r="A432" t="s">
        <v>32</v>
      </c>
      <c r="B432" t="s">
        <v>397</v>
      </c>
    </row>
    <row r="433" spans="1:2" x14ac:dyDescent="0.2">
      <c r="A433">
        <v>0</v>
      </c>
      <c r="B433" t="s">
        <v>393</v>
      </c>
    </row>
    <row r="434" spans="1:2" x14ac:dyDescent="0.2">
      <c r="A434">
        <v>1</v>
      </c>
      <c r="B434" t="s">
        <v>369</v>
      </c>
    </row>
    <row r="435" spans="1:2" x14ac:dyDescent="0.2">
      <c r="A435">
        <v>2</v>
      </c>
      <c r="B435" t="s">
        <v>369</v>
      </c>
    </row>
    <row r="436" spans="1:2" x14ac:dyDescent="0.2">
      <c r="A436">
        <v>3</v>
      </c>
      <c r="B436" t="s">
        <v>369</v>
      </c>
    </row>
    <row r="437" spans="1:2" x14ac:dyDescent="0.2">
      <c r="A437">
        <v>4</v>
      </c>
      <c r="B437" t="s">
        <v>369</v>
      </c>
    </row>
    <row r="438" spans="1:2" x14ac:dyDescent="0.2">
      <c r="A438">
        <v>5</v>
      </c>
      <c r="B438" t="s">
        <v>369</v>
      </c>
    </row>
    <row r="439" spans="1:2" x14ac:dyDescent="0.2">
      <c r="A439">
        <v>6</v>
      </c>
      <c r="B439" t="s">
        <v>369</v>
      </c>
    </row>
    <row r="440" spans="1:2" x14ac:dyDescent="0.2">
      <c r="A440">
        <v>7</v>
      </c>
      <c r="B440" t="s">
        <v>369</v>
      </c>
    </row>
    <row r="441" spans="1:2" x14ac:dyDescent="0.2">
      <c r="A441">
        <v>8</v>
      </c>
      <c r="B441" t="s">
        <v>369</v>
      </c>
    </row>
    <row r="442" spans="1:2" x14ac:dyDescent="0.2">
      <c r="A442">
        <v>9</v>
      </c>
      <c r="B442" t="s">
        <v>369</v>
      </c>
    </row>
    <row r="443" spans="1:2" x14ac:dyDescent="0.2">
      <c r="A443">
        <v>10</v>
      </c>
      <c r="B443" t="s">
        <v>394</v>
      </c>
    </row>
    <row r="444" spans="1:2" x14ac:dyDescent="0.2">
      <c r="A444" t="s">
        <v>33</v>
      </c>
      <c r="B444" t="s">
        <v>398</v>
      </c>
    </row>
    <row r="445" spans="1:2" x14ac:dyDescent="0.2">
      <c r="A445">
        <v>0</v>
      </c>
      <c r="B445" t="s">
        <v>393</v>
      </c>
    </row>
    <row r="446" spans="1:2" x14ac:dyDescent="0.2">
      <c r="A446">
        <v>1</v>
      </c>
      <c r="B446" t="s">
        <v>369</v>
      </c>
    </row>
    <row r="447" spans="1:2" x14ac:dyDescent="0.2">
      <c r="A447">
        <v>2</v>
      </c>
      <c r="B447" t="s">
        <v>369</v>
      </c>
    </row>
    <row r="448" spans="1:2" x14ac:dyDescent="0.2">
      <c r="A448">
        <v>3</v>
      </c>
      <c r="B448" t="s">
        <v>369</v>
      </c>
    </row>
    <row r="449" spans="1:2" x14ac:dyDescent="0.2">
      <c r="A449">
        <v>4</v>
      </c>
      <c r="B449" t="s">
        <v>369</v>
      </c>
    </row>
    <row r="450" spans="1:2" x14ac:dyDescent="0.2">
      <c r="A450">
        <v>5</v>
      </c>
      <c r="B450" t="s">
        <v>369</v>
      </c>
    </row>
    <row r="451" spans="1:2" x14ac:dyDescent="0.2">
      <c r="A451">
        <v>6</v>
      </c>
      <c r="B451" t="s">
        <v>369</v>
      </c>
    </row>
    <row r="452" spans="1:2" x14ac:dyDescent="0.2">
      <c r="A452">
        <v>7</v>
      </c>
      <c r="B452" t="s">
        <v>369</v>
      </c>
    </row>
    <row r="453" spans="1:2" x14ac:dyDescent="0.2">
      <c r="A453">
        <v>8</v>
      </c>
      <c r="B453" t="s">
        <v>369</v>
      </c>
    </row>
    <row r="454" spans="1:2" x14ac:dyDescent="0.2">
      <c r="A454">
        <v>9</v>
      </c>
      <c r="B454" t="s">
        <v>369</v>
      </c>
    </row>
    <row r="455" spans="1:2" x14ac:dyDescent="0.2">
      <c r="A455">
        <v>10</v>
      </c>
      <c r="B455" t="s">
        <v>394</v>
      </c>
    </row>
    <row r="456" spans="1:2" x14ac:dyDescent="0.2">
      <c r="A456" t="s">
        <v>34</v>
      </c>
      <c r="B456" t="s">
        <v>399</v>
      </c>
    </row>
    <row r="457" spans="1:2" x14ac:dyDescent="0.2">
      <c r="A457">
        <v>0</v>
      </c>
      <c r="B457" t="s">
        <v>393</v>
      </c>
    </row>
    <row r="458" spans="1:2" x14ac:dyDescent="0.2">
      <c r="A458">
        <v>1</v>
      </c>
      <c r="B458" t="s">
        <v>369</v>
      </c>
    </row>
    <row r="459" spans="1:2" x14ac:dyDescent="0.2">
      <c r="A459">
        <v>2</v>
      </c>
      <c r="B459" t="s">
        <v>369</v>
      </c>
    </row>
    <row r="460" spans="1:2" x14ac:dyDescent="0.2">
      <c r="A460">
        <v>3</v>
      </c>
      <c r="B460" t="s">
        <v>369</v>
      </c>
    </row>
    <row r="461" spans="1:2" x14ac:dyDescent="0.2">
      <c r="A461">
        <v>4</v>
      </c>
      <c r="B461" t="s">
        <v>369</v>
      </c>
    </row>
    <row r="462" spans="1:2" x14ac:dyDescent="0.2">
      <c r="A462">
        <v>5</v>
      </c>
      <c r="B462" t="s">
        <v>369</v>
      </c>
    </row>
    <row r="463" spans="1:2" x14ac:dyDescent="0.2">
      <c r="A463">
        <v>6</v>
      </c>
      <c r="B463" t="s">
        <v>369</v>
      </c>
    </row>
    <row r="464" spans="1:2" x14ac:dyDescent="0.2">
      <c r="A464">
        <v>7</v>
      </c>
      <c r="B464" t="s">
        <v>369</v>
      </c>
    </row>
    <row r="465" spans="1:2" x14ac:dyDescent="0.2">
      <c r="A465">
        <v>8</v>
      </c>
      <c r="B465" t="s">
        <v>369</v>
      </c>
    </row>
    <row r="466" spans="1:2" x14ac:dyDescent="0.2">
      <c r="A466">
        <v>9</v>
      </c>
      <c r="B466" t="s">
        <v>369</v>
      </c>
    </row>
    <row r="467" spans="1:2" x14ac:dyDescent="0.2">
      <c r="A467">
        <v>10</v>
      </c>
      <c r="B467" t="s">
        <v>394</v>
      </c>
    </row>
    <row r="468" spans="1:2" x14ac:dyDescent="0.2">
      <c r="A468" t="s">
        <v>35</v>
      </c>
      <c r="B468" t="s">
        <v>400</v>
      </c>
    </row>
    <row r="469" spans="1:2" x14ac:dyDescent="0.2">
      <c r="A469">
        <v>0</v>
      </c>
      <c r="B469" t="s">
        <v>393</v>
      </c>
    </row>
    <row r="470" spans="1:2" x14ac:dyDescent="0.2">
      <c r="A470">
        <v>1</v>
      </c>
      <c r="B470" t="s">
        <v>369</v>
      </c>
    </row>
    <row r="471" spans="1:2" x14ac:dyDescent="0.2">
      <c r="A471">
        <v>2</v>
      </c>
      <c r="B471" t="s">
        <v>369</v>
      </c>
    </row>
    <row r="472" spans="1:2" x14ac:dyDescent="0.2">
      <c r="A472">
        <v>3</v>
      </c>
      <c r="B472" t="s">
        <v>369</v>
      </c>
    </row>
    <row r="473" spans="1:2" x14ac:dyDescent="0.2">
      <c r="A473">
        <v>4</v>
      </c>
      <c r="B473" t="s">
        <v>369</v>
      </c>
    </row>
    <row r="474" spans="1:2" x14ac:dyDescent="0.2">
      <c r="A474">
        <v>5</v>
      </c>
      <c r="B474" t="s">
        <v>369</v>
      </c>
    </row>
    <row r="475" spans="1:2" x14ac:dyDescent="0.2">
      <c r="A475">
        <v>6</v>
      </c>
      <c r="B475" t="s">
        <v>369</v>
      </c>
    </row>
    <row r="476" spans="1:2" x14ac:dyDescent="0.2">
      <c r="A476">
        <v>7</v>
      </c>
      <c r="B476" t="s">
        <v>369</v>
      </c>
    </row>
    <row r="477" spans="1:2" x14ac:dyDescent="0.2">
      <c r="A477">
        <v>8</v>
      </c>
      <c r="B477" t="s">
        <v>369</v>
      </c>
    </row>
    <row r="478" spans="1:2" x14ac:dyDescent="0.2">
      <c r="A478">
        <v>9</v>
      </c>
      <c r="B478" t="s">
        <v>369</v>
      </c>
    </row>
    <row r="479" spans="1:2" x14ac:dyDescent="0.2">
      <c r="A479">
        <v>10</v>
      </c>
      <c r="B479" t="s">
        <v>394</v>
      </c>
    </row>
    <row r="480" spans="1:2" x14ac:dyDescent="0.2">
      <c r="A480" t="s">
        <v>36</v>
      </c>
      <c r="B480" t="s">
        <v>401</v>
      </c>
    </row>
    <row r="481" spans="1:2" x14ac:dyDescent="0.2">
      <c r="A481">
        <v>0</v>
      </c>
      <c r="B481" t="s">
        <v>393</v>
      </c>
    </row>
    <row r="482" spans="1:2" x14ac:dyDescent="0.2">
      <c r="A482">
        <v>1</v>
      </c>
      <c r="B482" t="s">
        <v>369</v>
      </c>
    </row>
    <row r="483" spans="1:2" x14ac:dyDescent="0.2">
      <c r="A483">
        <v>2</v>
      </c>
      <c r="B483" t="s">
        <v>369</v>
      </c>
    </row>
    <row r="484" spans="1:2" x14ac:dyDescent="0.2">
      <c r="A484">
        <v>3</v>
      </c>
      <c r="B484" t="s">
        <v>369</v>
      </c>
    </row>
    <row r="485" spans="1:2" x14ac:dyDescent="0.2">
      <c r="A485">
        <v>4</v>
      </c>
      <c r="B485" t="s">
        <v>369</v>
      </c>
    </row>
    <row r="486" spans="1:2" x14ac:dyDescent="0.2">
      <c r="A486">
        <v>5</v>
      </c>
      <c r="B486" t="s">
        <v>369</v>
      </c>
    </row>
    <row r="487" spans="1:2" x14ac:dyDescent="0.2">
      <c r="A487">
        <v>6</v>
      </c>
      <c r="B487" t="s">
        <v>369</v>
      </c>
    </row>
    <row r="488" spans="1:2" x14ac:dyDescent="0.2">
      <c r="A488">
        <v>7</v>
      </c>
      <c r="B488" t="s">
        <v>369</v>
      </c>
    </row>
    <row r="489" spans="1:2" x14ac:dyDescent="0.2">
      <c r="A489">
        <v>8</v>
      </c>
      <c r="B489" t="s">
        <v>369</v>
      </c>
    </row>
    <row r="490" spans="1:2" x14ac:dyDescent="0.2">
      <c r="A490">
        <v>9</v>
      </c>
      <c r="B490" t="s">
        <v>369</v>
      </c>
    </row>
    <row r="491" spans="1:2" x14ac:dyDescent="0.2">
      <c r="A491">
        <v>10</v>
      </c>
      <c r="B491" t="s">
        <v>394</v>
      </c>
    </row>
    <row r="492" spans="1:2" x14ac:dyDescent="0.2">
      <c r="A492" t="s">
        <v>37</v>
      </c>
      <c r="B492" t="s">
        <v>402</v>
      </c>
    </row>
    <row r="493" spans="1:2" x14ac:dyDescent="0.2">
      <c r="A493" t="s">
        <v>38</v>
      </c>
      <c r="B493" t="s">
        <v>403</v>
      </c>
    </row>
    <row r="494" spans="1:2" x14ac:dyDescent="0.2">
      <c r="A494">
        <v>0</v>
      </c>
      <c r="B494" t="s">
        <v>393</v>
      </c>
    </row>
    <row r="495" spans="1:2" x14ac:dyDescent="0.2">
      <c r="A495">
        <v>1</v>
      </c>
      <c r="B495" t="s">
        <v>369</v>
      </c>
    </row>
    <row r="496" spans="1:2" x14ac:dyDescent="0.2">
      <c r="A496">
        <v>2</v>
      </c>
      <c r="B496" t="s">
        <v>369</v>
      </c>
    </row>
    <row r="497" spans="1:2" x14ac:dyDescent="0.2">
      <c r="A497">
        <v>3</v>
      </c>
      <c r="B497" t="s">
        <v>369</v>
      </c>
    </row>
    <row r="498" spans="1:2" x14ac:dyDescent="0.2">
      <c r="A498">
        <v>4</v>
      </c>
      <c r="B498" t="s">
        <v>369</v>
      </c>
    </row>
    <row r="499" spans="1:2" x14ac:dyDescent="0.2">
      <c r="A499">
        <v>5</v>
      </c>
      <c r="B499" t="s">
        <v>369</v>
      </c>
    </row>
    <row r="500" spans="1:2" x14ac:dyDescent="0.2">
      <c r="A500">
        <v>6</v>
      </c>
      <c r="B500" t="s">
        <v>369</v>
      </c>
    </row>
    <row r="501" spans="1:2" x14ac:dyDescent="0.2">
      <c r="A501">
        <v>7</v>
      </c>
      <c r="B501" t="s">
        <v>369</v>
      </c>
    </row>
    <row r="502" spans="1:2" x14ac:dyDescent="0.2">
      <c r="A502">
        <v>8</v>
      </c>
      <c r="B502" t="s">
        <v>369</v>
      </c>
    </row>
    <row r="503" spans="1:2" x14ac:dyDescent="0.2">
      <c r="A503">
        <v>9</v>
      </c>
      <c r="B503" t="s">
        <v>369</v>
      </c>
    </row>
    <row r="504" spans="1:2" x14ac:dyDescent="0.2">
      <c r="A504">
        <v>10</v>
      </c>
      <c r="B504" t="s">
        <v>394</v>
      </c>
    </row>
    <row r="505" spans="1:2" x14ac:dyDescent="0.2">
      <c r="A505" t="s">
        <v>39</v>
      </c>
      <c r="B505" t="s">
        <v>404</v>
      </c>
    </row>
    <row r="506" spans="1:2" x14ac:dyDescent="0.2">
      <c r="A506">
        <v>0</v>
      </c>
      <c r="B506" t="s">
        <v>393</v>
      </c>
    </row>
    <row r="507" spans="1:2" x14ac:dyDescent="0.2">
      <c r="A507">
        <v>1</v>
      </c>
      <c r="B507" t="s">
        <v>369</v>
      </c>
    </row>
    <row r="508" spans="1:2" x14ac:dyDescent="0.2">
      <c r="A508">
        <v>2</v>
      </c>
      <c r="B508" t="s">
        <v>369</v>
      </c>
    </row>
    <row r="509" spans="1:2" x14ac:dyDescent="0.2">
      <c r="A509">
        <v>3</v>
      </c>
      <c r="B509" t="s">
        <v>369</v>
      </c>
    </row>
    <row r="510" spans="1:2" x14ac:dyDescent="0.2">
      <c r="A510">
        <v>4</v>
      </c>
      <c r="B510" t="s">
        <v>369</v>
      </c>
    </row>
    <row r="511" spans="1:2" x14ac:dyDescent="0.2">
      <c r="A511">
        <v>5</v>
      </c>
      <c r="B511" t="s">
        <v>369</v>
      </c>
    </row>
    <row r="512" spans="1:2" x14ac:dyDescent="0.2">
      <c r="A512">
        <v>6</v>
      </c>
      <c r="B512" t="s">
        <v>369</v>
      </c>
    </row>
    <row r="513" spans="1:2" x14ac:dyDescent="0.2">
      <c r="A513">
        <v>7</v>
      </c>
      <c r="B513" t="s">
        <v>369</v>
      </c>
    </row>
    <row r="514" spans="1:2" x14ac:dyDescent="0.2">
      <c r="A514">
        <v>8</v>
      </c>
      <c r="B514" t="s">
        <v>369</v>
      </c>
    </row>
    <row r="515" spans="1:2" x14ac:dyDescent="0.2">
      <c r="A515">
        <v>9</v>
      </c>
      <c r="B515" t="s">
        <v>369</v>
      </c>
    </row>
    <row r="516" spans="1:2" x14ac:dyDescent="0.2">
      <c r="A516">
        <v>10</v>
      </c>
      <c r="B516" t="s">
        <v>394</v>
      </c>
    </row>
    <row r="517" spans="1:2" x14ac:dyDescent="0.2">
      <c r="A517" t="s">
        <v>40</v>
      </c>
      <c r="B517" t="s">
        <v>405</v>
      </c>
    </row>
    <row r="518" spans="1:2" x14ac:dyDescent="0.2">
      <c r="A518">
        <v>0</v>
      </c>
      <c r="B518" t="s">
        <v>393</v>
      </c>
    </row>
    <row r="519" spans="1:2" x14ac:dyDescent="0.2">
      <c r="A519">
        <v>1</v>
      </c>
      <c r="B519" t="s">
        <v>369</v>
      </c>
    </row>
    <row r="520" spans="1:2" x14ac:dyDescent="0.2">
      <c r="A520">
        <v>2</v>
      </c>
      <c r="B520" t="s">
        <v>369</v>
      </c>
    </row>
    <row r="521" spans="1:2" x14ac:dyDescent="0.2">
      <c r="A521">
        <v>3</v>
      </c>
      <c r="B521" t="s">
        <v>369</v>
      </c>
    </row>
    <row r="522" spans="1:2" x14ac:dyDescent="0.2">
      <c r="A522">
        <v>4</v>
      </c>
      <c r="B522" t="s">
        <v>369</v>
      </c>
    </row>
    <row r="523" spans="1:2" x14ac:dyDescent="0.2">
      <c r="A523">
        <v>5</v>
      </c>
      <c r="B523" t="s">
        <v>369</v>
      </c>
    </row>
    <row r="524" spans="1:2" x14ac:dyDescent="0.2">
      <c r="A524">
        <v>6</v>
      </c>
      <c r="B524" t="s">
        <v>369</v>
      </c>
    </row>
    <row r="525" spans="1:2" x14ac:dyDescent="0.2">
      <c r="A525">
        <v>7</v>
      </c>
      <c r="B525" t="s">
        <v>369</v>
      </c>
    </row>
    <row r="526" spans="1:2" x14ac:dyDescent="0.2">
      <c r="A526">
        <v>8</v>
      </c>
      <c r="B526" t="s">
        <v>369</v>
      </c>
    </row>
    <row r="527" spans="1:2" x14ac:dyDescent="0.2">
      <c r="A527">
        <v>9</v>
      </c>
      <c r="B527" t="s">
        <v>369</v>
      </c>
    </row>
    <row r="528" spans="1:2" x14ac:dyDescent="0.2">
      <c r="A528">
        <v>10</v>
      </c>
      <c r="B528" t="s">
        <v>394</v>
      </c>
    </row>
    <row r="529" spans="1:2" x14ac:dyDescent="0.2">
      <c r="A529" t="s">
        <v>41</v>
      </c>
      <c r="B529" t="s">
        <v>406</v>
      </c>
    </row>
    <row r="530" spans="1:2" x14ac:dyDescent="0.2">
      <c r="A530">
        <v>0</v>
      </c>
      <c r="B530" t="s">
        <v>393</v>
      </c>
    </row>
    <row r="531" spans="1:2" x14ac:dyDescent="0.2">
      <c r="A531">
        <v>1</v>
      </c>
      <c r="B531" t="s">
        <v>369</v>
      </c>
    </row>
    <row r="532" spans="1:2" x14ac:dyDescent="0.2">
      <c r="A532">
        <v>2</v>
      </c>
      <c r="B532" t="s">
        <v>369</v>
      </c>
    </row>
    <row r="533" spans="1:2" x14ac:dyDescent="0.2">
      <c r="A533">
        <v>3</v>
      </c>
      <c r="B533" t="s">
        <v>369</v>
      </c>
    </row>
    <row r="534" spans="1:2" x14ac:dyDescent="0.2">
      <c r="A534">
        <v>4</v>
      </c>
      <c r="B534" t="s">
        <v>369</v>
      </c>
    </row>
    <row r="535" spans="1:2" x14ac:dyDescent="0.2">
      <c r="A535">
        <v>5</v>
      </c>
      <c r="B535" t="s">
        <v>369</v>
      </c>
    </row>
    <row r="536" spans="1:2" x14ac:dyDescent="0.2">
      <c r="A536">
        <v>6</v>
      </c>
      <c r="B536" t="s">
        <v>369</v>
      </c>
    </row>
    <row r="537" spans="1:2" x14ac:dyDescent="0.2">
      <c r="A537">
        <v>7</v>
      </c>
      <c r="B537" t="s">
        <v>369</v>
      </c>
    </row>
    <row r="538" spans="1:2" x14ac:dyDescent="0.2">
      <c r="A538">
        <v>8</v>
      </c>
      <c r="B538" t="s">
        <v>369</v>
      </c>
    </row>
    <row r="539" spans="1:2" x14ac:dyDescent="0.2">
      <c r="A539">
        <v>9</v>
      </c>
      <c r="B539" t="s">
        <v>369</v>
      </c>
    </row>
    <row r="540" spans="1:2" x14ac:dyDescent="0.2">
      <c r="A540">
        <v>10</v>
      </c>
      <c r="B540" t="s">
        <v>394</v>
      </c>
    </row>
    <row r="541" spans="1:2" x14ac:dyDescent="0.2">
      <c r="A541" t="s">
        <v>42</v>
      </c>
      <c r="B541" t="s">
        <v>407</v>
      </c>
    </row>
    <row r="542" spans="1:2" x14ac:dyDescent="0.2">
      <c r="A542">
        <v>0</v>
      </c>
      <c r="B542" t="s">
        <v>393</v>
      </c>
    </row>
    <row r="543" spans="1:2" x14ac:dyDescent="0.2">
      <c r="A543">
        <v>1</v>
      </c>
      <c r="B543" t="s">
        <v>369</v>
      </c>
    </row>
    <row r="544" spans="1:2" x14ac:dyDescent="0.2">
      <c r="A544">
        <v>2</v>
      </c>
      <c r="B544" t="s">
        <v>369</v>
      </c>
    </row>
    <row r="545" spans="1:2" x14ac:dyDescent="0.2">
      <c r="A545">
        <v>3</v>
      </c>
      <c r="B545" t="s">
        <v>369</v>
      </c>
    </row>
    <row r="546" spans="1:2" x14ac:dyDescent="0.2">
      <c r="A546">
        <v>4</v>
      </c>
      <c r="B546" t="s">
        <v>369</v>
      </c>
    </row>
    <row r="547" spans="1:2" x14ac:dyDescent="0.2">
      <c r="A547">
        <v>5</v>
      </c>
      <c r="B547" t="s">
        <v>369</v>
      </c>
    </row>
    <row r="548" spans="1:2" x14ac:dyDescent="0.2">
      <c r="A548">
        <v>6</v>
      </c>
      <c r="B548" t="s">
        <v>369</v>
      </c>
    </row>
    <row r="549" spans="1:2" x14ac:dyDescent="0.2">
      <c r="A549">
        <v>7</v>
      </c>
      <c r="B549" t="s">
        <v>369</v>
      </c>
    </row>
    <row r="550" spans="1:2" x14ac:dyDescent="0.2">
      <c r="A550">
        <v>8</v>
      </c>
      <c r="B550" t="s">
        <v>369</v>
      </c>
    </row>
    <row r="551" spans="1:2" x14ac:dyDescent="0.2">
      <c r="A551">
        <v>9</v>
      </c>
      <c r="B551" t="s">
        <v>369</v>
      </c>
    </row>
    <row r="552" spans="1:2" x14ac:dyDescent="0.2">
      <c r="A552">
        <v>10</v>
      </c>
      <c r="B552" t="s">
        <v>394</v>
      </c>
    </row>
    <row r="553" spans="1:2" x14ac:dyDescent="0.2">
      <c r="A553" t="s">
        <v>43</v>
      </c>
      <c r="B553" t="s">
        <v>408</v>
      </c>
    </row>
    <row r="554" spans="1:2" x14ac:dyDescent="0.2">
      <c r="A554">
        <v>0</v>
      </c>
      <c r="B554" t="s">
        <v>393</v>
      </c>
    </row>
    <row r="555" spans="1:2" x14ac:dyDescent="0.2">
      <c r="A555">
        <v>1</v>
      </c>
      <c r="B555" t="s">
        <v>369</v>
      </c>
    </row>
    <row r="556" spans="1:2" x14ac:dyDescent="0.2">
      <c r="A556">
        <v>2</v>
      </c>
      <c r="B556" t="s">
        <v>369</v>
      </c>
    </row>
    <row r="557" spans="1:2" x14ac:dyDescent="0.2">
      <c r="A557">
        <v>3</v>
      </c>
      <c r="B557" t="s">
        <v>369</v>
      </c>
    </row>
    <row r="558" spans="1:2" x14ac:dyDescent="0.2">
      <c r="A558">
        <v>4</v>
      </c>
      <c r="B558" t="s">
        <v>369</v>
      </c>
    </row>
    <row r="559" spans="1:2" x14ac:dyDescent="0.2">
      <c r="A559">
        <v>5</v>
      </c>
      <c r="B559" t="s">
        <v>369</v>
      </c>
    </row>
    <row r="560" spans="1:2" x14ac:dyDescent="0.2">
      <c r="A560">
        <v>6</v>
      </c>
      <c r="B560" t="s">
        <v>369</v>
      </c>
    </row>
    <row r="561" spans="1:2" x14ac:dyDescent="0.2">
      <c r="A561">
        <v>7</v>
      </c>
      <c r="B561" t="s">
        <v>369</v>
      </c>
    </row>
    <row r="562" spans="1:2" x14ac:dyDescent="0.2">
      <c r="A562">
        <v>8</v>
      </c>
      <c r="B562" t="s">
        <v>369</v>
      </c>
    </row>
    <row r="563" spans="1:2" x14ac:dyDescent="0.2">
      <c r="A563">
        <v>9</v>
      </c>
      <c r="B563" t="s">
        <v>369</v>
      </c>
    </row>
    <row r="564" spans="1:2" x14ac:dyDescent="0.2">
      <c r="A564">
        <v>10</v>
      </c>
      <c r="B564" t="s">
        <v>394</v>
      </c>
    </row>
    <row r="565" spans="1:2" x14ac:dyDescent="0.2">
      <c r="A565" t="s">
        <v>44</v>
      </c>
      <c r="B565" t="s">
        <v>409</v>
      </c>
    </row>
    <row r="566" spans="1:2" x14ac:dyDescent="0.2">
      <c r="A566">
        <v>0</v>
      </c>
      <c r="B566" t="s">
        <v>393</v>
      </c>
    </row>
    <row r="567" spans="1:2" x14ac:dyDescent="0.2">
      <c r="A567">
        <v>1</v>
      </c>
      <c r="B567" t="s">
        <v>369</v>
      </c>
    </row>
    <row r="568" spans="1:2" x14ac:dyDescent="0.2">
      <c r="A568">
        <v>2</v>
      </c>
      <c r="B568" t="s">
        <v>369</v>
      </c>
    </row>
    <row r="569" spans="1:2" x14ac:dyDescent="0.2">
      <c r="A569">
        <v>3</v>
      </c>
      <c r="B569" t="s">
        <v>369</v>
      </c>
    </row>
    <row r="570" spans="1:2" x14ac:dyDescent="0.2">
      <c r="A570">
        <v>4</v>
      </c>
      <c r="B570" t="s">
        <v>369</v>
      </c>
    </row>
    <row r="571" spans="1:2" x14ac:dyDescent="0.2">
      <c r="A571">
        <v>5</v>
      </c>
      <c r="B571" t="s">
        <v>369</v>
      </c>
    </row>
    <row r="572" spans="1:2" x14ac:dyDescent="0.2">
      <c r="A572">
        <v>6</v>
      </c>
      <c r="B572" t="s">
        <v>369</v>
      </c>
    </row>
    <row r="573" spans="1:2" x14ac:dyDescent="0.2">
      <c r="A573">
        <v>7</v>
      </c>
      <c r="B573" t="s">
        <v>369</v>
      </c>
    </row>
    <row r="574" spans="1:2" x14ac:dyDescent="0.2">
      <c r="A574">
        <v>8</v>
      </c>
      <c r="B574" t="s">
        <v>369</v>
      </c>
    </row>
    <row r="575" spans="1:2" x14ac:dyDescent="0.2">
      <c r="A575">
        <v>9</v>
      </c>
      <c r="B575" t="s">
        <v>369</v>
      </c>
    </row>
    <row r="576" spans="1:2" x14ac:dyDescent="0.2">
      <c r="A576">
        <v>10</v>
      </c>
      <c r="B576" t="s">
        <v>394</v>
      </c>
    </row>
    <row r="577" spans="1:2" x14ac:dyDescent="0.2">
      <c r="A577" t="s">
        <v>45</v>
      </c>
      <c r="B577" t="s">
        <v>410</v>
      </c>
    </row>
    <row r="578" spans="1:2" x14ac:dyDescent="0.2">
      <c r="A578">
        <v>0</v>
      </c>
      <c r="B578" t="s">
        <v>393</v>
      </c>
    </row>
    <row r="579" spans="1:2" x14ac:dyDescent="0.2">
      <c r="A579">
        <v>1</v>
      </c>
      <c r="B579" t="s">
        <v>369</v>
      </c>
    </row>
    <row r="580" spans="1:2" x14ac:dyDescent="0.2">
      <c r="A580">
        <v>2</v>
      </c>
      <c r="B580" t="s">
        <v>369</v>
      </c>
    </row>
    <row r="581" spans="1:2" x14ac:dyDescent="0.2">
      <c r="A581">
        <v>3</v>
      </c>
      <c r="B581" t="s">
        <v>369</v>
      </c>
    </row>
    <row r="582" spans="1:2" x14ac:dyDescent="0.2">
      <c r="A582">
        <v>4</v>
      </c>
      <c r="B582" t="s">
        <v>369</v>
      </c>
    </row>
    <row r="583" spans="1:2" x14ac:dyDescent="0.2">
      <c r="A583">
        <v>5</v>
      </c>
      <c r="B583" t="s">
        <v>369</v>
      </c>
    </row>
    <row r="584" spans="1:2" x14ac:dyDescent="0.2">
      <c r="A584">
        <v>6</v>
      </c>
      <c r="B584" t="s">
        <v>369</v>
      </c>
    </row>
    <row r="585" spans="1:2" x14ac:dyDescent="0.2">
      <c r="A585">
        <v>7</v>
      </c>
      <c r="B585" t="s">
        <v>369</v>
      </c>
    </row>
    <row r="586" spans="1:2" x14ac:dyDescent="0.2">
      <c r="A586">
        <v>8</v>
      </c>
      <c r="B586" t="s">
        <v>369</v>
      </c>
    </row>
    <row r="587" spans="1:2" x14ac:dyDescent="0.2">
      <c r="A587">
        <v>9</v>
      </c>
      <c r="B587" t="s">
        <v>369</v>
      </c>
    </row>
    <row r="588" spans="1:2" x14ac:dyDescent="0.2">
      <c r="A588">
        <v>10</v>
      </c>
      <c r="B588" t="s">
        <v>394</v>
      </c>
    </row>
    <row r="589" spans="1:2" x14ac:dyDescent="0.2">
      <c r="A589" t="s">
        <v>46</v>
      </c>
      <c r="B589" t="s">
        <v>411</v>
      </c>
    </row>
    <row r="590" spans="1:2" x14ac:dyDescent="0.2">
      <c r="A590">
        <v>0</v>
      </c>
      <c r="B590" t="s">
        <v>393</v>
      </c>
    </row>
    <row r="591" spans="1:2" x14ac:dyDescent="0.2">
      <c r="A591">
        <v>1</v>
      </c>
      <c r="B591" t="s">
        <v>369</v>
      </c>
    </row>
    <row r="592" spans="1:2" x14ac:dyDescent="0.2">
      <c r="A592">
        <v>2</v>
      </c>
      <c r="B592" t="s">
        <v>369</v>
      </c>
    </row>
    <row r="593" spans="1:2" x14ac:dyDescent="0.2">
      <c r="A593">
        <v>3</v>
      </c>
      <c r="B593" t="s">
        <v>369</v>
      </c>
    </row>
    <row r="594" spans="1:2" x14ac:dyDescent="0.2">
      <c r="A594">
        <v>4</v>
      </c>
      <c r="B594" t="s">
        <v>369</v>
      </c>
    </row>
    <row r="595" spans="1:2" x14ac:dyDescent="0.2">
      <c r="A595">
        <v>5</v>
      </c>
      <c r="B595" t="s">
        <v>369</v>
      </c>
    </row>
    <row r="596" spans="1:2" x14ac:dyDescent="0.2">
      <c r="A596">
        <v>6</v>
      </c>
      <c r="B596" t="s">
        <v>369</v>
      </c>
    </row>
    <row r="597" spans="1:2" x14ac:dyDescent="0.2">
      <c r="A597">
        <v>7</v>
      </c>
      <c r="B597" t="s">
        <v>369</v>
      </c>
    </row>
    <row r="598" spans="1:2" x14ac:dyDescent="0.2">
      <c r="A598">
        <v>8</v>
      </c>
      <c r="B598" t="s">
        <v>369</v>
      </c>
    </row>
    <row r="599" spans="1:2" x14ac:dyDescent="0.2">
      <c r="A599">
        <v>9</v>
      </c>
      <c r="B599" t="s">
        <v>369</v>
      </c>
    </row>
    <row r="600" spans="1:2" x14ac:dyDescent="0.2">
      <c r="A600">
        <v>10</v>
      </c>
      <c r="B600" t="s">
        <v>394</v>
      </c>
    </row>
    <row r="601" spans="1:2" x14ac:dyDescent="0.2">
      <c r="A601" t="s">
        <v>47</v>
      </c>
      <c r="B601" t="s">
        <v>412</v>
      </c>
    </row>
    <row r="602" spans="1:2" x14ac:dyDescent="0.2">
      <c r="A602">
        <v>0</v>
      </c>
      <c r="B602" t="s">
        <v>393</v>
      </c>
    </row>
    <row r="603" spans="1:2" x14ac:dyDescent="0.2">
      <c r="A603">
        <v>1</v>
      </c>
      <c r="B603" t="s">
        <v>369</v>
      </c>
    </row>
    <row r="604" spans="1:2" x14ac:dyDescent="0.2">
      <c r="A604">
        <v>2</v>
      </c>
      <c r="B604" t="s">
        <v>369</v>
      </c>
    </row>
    <row r="605" spans="1:2" x14ac:dyDescent="0.2">
      <c r="A605">
        <v>3</v>
      </c>
      <c r="B605" t="s">
        <v>369</v>
      </c>
    </row>
    <row r="606" spans="1:2" x14ac:dyDescent="0.2">
      <c r="A606">
        <v>4</v>
      </c>
      <c r="B606" t="s">
        <v>369</v>
      </c>
    </row>
    <row r="607" spans="1:2" x14ac:dyDescent="0.2">
      <c r="A607">
        <v>5</v>
      </c>
      <c r="B607" t="s">
        <v>369</v>
      </c>
    </row>
    <row r="608" spans="1:2" x14ac:dyDescent="0.2">
      <c r="A608">
        <v>6</v>
      </c>
      <c r="B608" t="s">
        <v>369</v>
      </c>
    </row>
    <row r="609" spans="1:2" x14ac:dyDescent="0.2">
      <c r="A609">
        <v>7</v>
      </c>
      <c r="B609" t="s">
        <v>369</v>
      </c>
    </row>
    <row r="610" spans="1:2" x14ac:dyDescent="0.2">
      <c r="A610">
        <v>8</v>
      </c>
      <c r="B610" t="s">
        <v>369</v>
      </c>
    </row>
    <row r="611" spans="1:2" x14ac:dyDescent="0.2">
      <c r="A611">
        <v>9</v>
      </c>
      <c r="B611" t="s">
        <v>369</v>
      </c>
    </row>
    <row r="612" spans="1:2" x14ac:dyDescent="0.2">
      <c r="A612">
        <v>10</v>
      </c>
      <c r="B612" t="s">
        <v>394</v>
      </c>
    </row>
    <row r="613" spans="1:2" x14ac:dyDescent="0.2">
      <c r="A613" t="s">
        <v>48</v>
      </c>
      <c r="B613" t="s">
        <v>413</v>
      </c>
    </row>
    <row r="614" spans="1:2" x14ac:dyDescent="0.2">
      <c r="A614">
        <v>0</v>
      </c>
      <c r="B614" t="s">
        <v>393</v>
      </c>
    </row>
    <row r="615" spans="1:2" x14ac:dyDescent="0.2">
      <c r="A615">
        <v>1</v>
      </c>
      <c r="B615" t="s">
        <v>369</v>
      </c>
    </row>
    <row r="616" spans="1:2" x14ac:dyDescent="0.2">
      <c r="A616">
        <v>2</v>
      </c>
      <c r="B616" t="s">
        <v>369</v>
      </c>
    </row>
    <row r="617" spans="1:2" x14ac:dyDescent="0.2">
      <c r="A617">
        <v>3</v>
      </c>
      <c r="B617" t="s">
        <v>369</v>
      </c>
    </row>
    <row r="618" spans="1:2" x14ac:dyDescent="0.2">
      <c r="A618">
        <v>4</v>
      </c>
      <c r="B618" t="s">
        <v>369</v>
      </c>
    </row>
    <row r="619" spans="1:2" x14ac:dyDescent="0.2">
      <c r="A619">
        <v>5</v>
      </c>
      <c r="B619" t="s">
        <v>369</v>
      </c>
    </row>
    <row r="620" spans="1:2" x14ac:dyDescent="0.2">
      <c r="A620">
        <v>6</v>
      </c>
      <c r="B620" t="s">
        <v>369</v>
      </c>
    </row>
    <row r="621" spans="1:2" x14ac:dyDescent="0.2">
      <c r="A621">
        <v>7</v>
      </c>
      <c r="B621" t="s">
        <v>369</v>
      </c>
    </row>
    <row r="622" spans="1:2" x14ac:dyDescent="0.2">
      <c r="A622">
        <v>8</v>
      </c>
      <c r="B622" t="s">
        <v>369</v>
      </c>
    </row>
    <row r="623" spans="1:2" x14ac:dyDescent="0.2">
      <c r="A623">
        <v>9</v>
      </c>
      <c r="B623" t="s">
        <v>369</v>
      </c>
    </row>
    <row r="624" spans="1:2" x14ac:dyDescent="0.2">
      <c r="A624">
        <v>10</v>
      </c>
      <c r="B624" t="s">
        <v>394</v>
      </c>
    </row>
    <row r="625" spans="1:3" x14ac:dyDescent="0.2">
      <c r="A625" t="s">
        <v>49</v>
      </c>
      <c r="B625" t="s">
        <v>414</v>
      </c>
    </row>
    <row r="626" spans="1:3" x14ac:dyDescent="0.2">
      <c r="A626">
        <v>0</v>
      </c>
      <c r="B626" t="s">
        <v>393</v>
      </c>
    </row>
    <row r="627" spans="1:3" x14ac:dyDescent="0.2">
      <c r="A627">
        <v>1</v>
      </c>
      <c r="B627" t="s">
        <v>369</v>
      </c>
    </row>
    <row r="628" spans="1:3" x14ac:dyDescent="0.2">
      <c r="A628">
        <v>2</v>
      </c>
      <c r="B628" t="s">
        <v>369</v>
      </c>
    </row>
    <row r="629" spans="1:3" x14ac:dyDescent="0.2">
      <c r="A629">
        <v>3</v>
      </c>
      <c r="B629" t="s">
        <v>369</v>
      </c>
    </row>
    <row r="630" spans="1:3" x14ac:dyDescent="0.2">
      <c r="A630">
        <v>4</v>
      </c>
      <c r="B630" t="s">
        <v>369</v>
      </c>
    </row>
    <row r="631" spans="1:3" x14ac:dyDescent="0.2">
      <c r="A631">
        <v>5</v>
      </c>
      <c r="B631" t="s">
        <v>369</v>
      </c>
    </row>
    <row r="632" spans="1:3" x14ac:dyDescent="0.2">
      <c r="A632">
        <v>6</v>
      </c>
      <c r="B632" t="s">
        <v>369</v>
      </c>
    </row>
    <row r="633" spans="1:3" x14ac:dyDescent="0.2">
      <c r="A633">
        <v>7</v>
      </c>
      <c r="B633" t="s">
        <v>369</v>
      </c>
    </row>
    <row r="634" spans="1:3" x14ac:dyDescent="0.2">
      <c r="A634">
        <v>8</v>
      </c>
      <c r="B634" t="s">
        <v>369</v>
      </c>
    </row>
    <row r="635" spans="1:3" x14ac:dyDescent="0.2">
      <c r="A635">
        <v>9</v>
      </c>
      <c r="B635" t="s">
        <v>369</v>
      </c>
    </row>
    <row r="636" spans="1:3" x14ac:dyDescent="0.2">
      <c r="A636">
        <v>10</v>
      </c>
      <c r="B636" t="s">
        <v>394</v>
      </c>
    </row>
    <row r="637" spans="1:3" x14ac:dyDescent="0.2">
      <c r="A637" t="s">
        <v>50</v>
      </c>
      <c r="B637" t="s">
        <v>415</v>
      </c>
    </row>
    <row r="638" spans="1:3" x14ac:dyDescent="0.2">
      <c r="A638">
        <v>0</v>
      </c>
      <c r="B638" t="s">
        <v>416</v>
      </c>
      <c r="C638" t="s">
        <v>469</v>
      </c>
    </row>
    <row r="639" spans="1:3" x14ac:dyDescent="0.2">
      <c r="A639">
        <v>1</v>
      </c>
      <c r="B639" t="s">
        <v>417</v>
      </c>
      <c r="C639" t="s">
        <v>470</v>
      </c>
    </row>
    <row r="640" spans="1:3" x14ac:dyDescent="0.2">
      <c r="A640" t="s">
        <v>51</v>
      </c>
      <c r="B640" t="s">
        <v>415</v>
      </c>
    </row>
    <row r="641" spans="1:3" x14ac:dyDescent="0.2">
      <c r="A641">
        <v>0</v>
      </c>
      <c r="B641" t="s">
        <v>418</v>
      </c>
      <c r="C641" t="s">
        <v>471</v>
      </c>
    </row>
    <row r="642" spans="1:3" x14ac:dyDescent="0.2">
      <c r="A642">
        <v>1</v>
      </c>
      <c r="B642" t="s">
        <v>419</v>
      </c>
      <c r="C642" t="s">
        <v>472</v>
      </c>
    </row>
    <row r="643" spans="1:3" x14ac:dyDescent="0.2">
      <c r="A643" t="s">
        <v>52</v>
      </c>
      <c r="B643" t="s">
        <v>415</v>
      </c>
    </row>
    <row r="644" spans="1:3" x14ac:dyDescent="0.2">
      <c r="A644">
        <v>0</v>
      </c>
      <c r="B644" t="s">
        <v>420</v>
      </c>
      <c r="C644" t="s">
        <v>473</v>
      </c>
    </row>
    <row r="645" spans="1:3" x14ac:dyDescent="0.2">
      <c r="A645">
        <v>1</v>
      </c>
      <c r="B645" t="s">
        <v>421</v>
      </c>
      <c r="C645" t="s">
        <v>474</v>
      </c>
    </row>
    <row r="646" spans="1:3" x14ac:dyDescent="0.2">
      <c r="A646" t="s">
        <v>53</v>
      </c>
      <c r="B646" t="s">
        <v>415</v>
      </c>
    </row>
    <row r="647" spans="1:3" x14ac:dyDescent="0.2">
      <c r="A647">
        <v>0</v>
      </c>
      <c r="B647" t="s">
        <v>421</v>
      </c>
      <c r="C647" t="s">
        <v>474</v>
      </c>
    </row>
    <row r="648" spans="1:3" x14ac:dyDescent="0.2">
      <c r="A648">
        <v>1</v>
      </c>
      <c r="B648" t="s">
        <v>419</v>
      </c>
      <c r="C648" t="s">
        <v>472</v>
      </c>
    </row>
    <row r="649" spans="1:3" x14ac:dyDescent="0.2">
      <c r="A649" t="s">
        <v>54</v>
      </c>
      <c r="B649" t="s">
        <v>415</v>
      </c>
    </row>
    <row r="650" spans="1:3" x14ac:dyDescent="0.2">
      <c r="A650">
        <v>0</v>
      </c>
      <c r="B650" t="s">
        <v>417</v>
      </c>
      <c r="C650" t="s">
        <v>470</v>
      </c>
    </row>
    <row r="651" spans="1:3" x14ac:dyDescent="0.2">
      <c r="A651">
        <v>1</v>
      </c>
      <c r="B651" t="s">
        <v>420</v>
      </c>
      <c r="C651" t="s">
        <v>473</v>
      </c>
    </row>
    <row r="652" spans="1:3" x14ac:dyDescent="0.2">
      <c r="A652" t="s">
        <v>55</v>
      </c>
      <c r="B652" t="s">
        <v>415</v>
      </c>
    </row>
    <row r="653" spans="1:3" x14ac:dyDescent="0.2">
      <c r="A653">
        <v>0</v>
      </c>
      <c r="B653" t="s">
        <v>419</v>
      </c>
      <c r="C653" t="s">
        <v>472</v>
      </c>
    </row>
    <row r="654" spans="1:3" x14ac:dyDescent="0.2">
      <c r="A654">
        <v>1</v>
      </c>
      <c r="B654" t="s">
        <v>416</v>
      </c>
      <c r="C654" t="s">
        <v>469</v>
      </c>
    </row>
    <row r="655" spans="1:3" x14ac:dyDescent="0.2">
      <c r="A655" t="s">
        <v>56</v>
      </c>
      <c r="B655" t="s">
        <v>415</v>
      </c>
    </row>
    <row r="656" spans="1:3" x14ac:dyDescent="0.2">
      <c r="A656">
        <v>0</v>
      </c>
      <c r="B656" t="s">
        <v>418</v>
      </c>
      <c r="C656" t="s">
        <v>471</v>
      </c>
    </row>
    <row r="657" spans="1:3" x14ac:dyDescent="0.2">
      <c r="A657">
        <v>1</v>
      </c>
      <c r="B657" t="s">
        <v>421</v>
      </c>
      <c r="C657" t="s">
        <v>474</v>
      </c>
    </row>
    <row r="658" spans="1:3" x14ac:dyDescent="0.2">
      <c r="A658" t="s">
        <v>57</v>
      </c>
      <c r="B658" t="s">
        <v>415</v>
      </c>
    </row>
    <row r="659" spans="1:3" x14ac:dyDescent="0.2">
      <c r="A659">
        <v>0</v>
      </c>
      <c r="B659" t="s">
        <v>417</v>
      </c>
      <c r="C659" t="s">
        <v>470</v>
      </c>
    </row>
    <row r="660" spans="1:3" x14ac:dyDescent="0.2">
      <c r="A660">
        <v>1</v>
      </c>
      <c r="B660" t="s">
        <v>419</v>
      </c>
      <c r="C660" t="s">
        <v>472</v>
      </c>
    </row>
    <row r="661" spans="1:3" x14ac:dyDescent="0.2">
      <c r="A661" t="s">
        <v>58</v>
      </c>
      <c r="B661" t="s">
        <v>415</v>
      </c>
    </row>
    <row r="662" spans="1:3" x14ac:dyDescent="0.2">
      <c r="A662">
        <v>0</v>
      </c>
      <c r="B662" t="s">
        <v>418</v>
      </c>
      <c r="C662" t="s">
        <v>471</v>
      </c>
    </row>
    <row r="663" spans="1:3" x14ac:dyDescent="0.2">
      <c r="A663">
        <v>1</v>
      </c>
      <c r="B663" t="s">
        <v>420</v>
      </c>
      <c r="C663" t="s">
        <v>473</v>
      </c>
    </row>
    <row r="664" spans="1:3" x14ac:dyDescent="0.2">
      <c r="A664" t="s">
        <v>59</v>
      </c>
      <c r="B664" t="s">
        <v>415</v>
      </c>
    </row>
    <row r="665" spans="1:3" x14ac:dyDescent="0.2">
      <c r="A665">
        <v>0</v>
      </c>
      <c r="B665" t="s">
        <v>416</v>
      </c>
      <c r="C665" t="s">
        <v>469</v>
      </c>
    </row>
    <row r="666" spans="1:3" x14ac:dyDescent="0.2">
      <c r="A666">
        <v>1</v>
      </c>
      <c r="B666" t="s">
        <v>421</v>
      </c>
      <c r="C666" t="s">
        <v>474</v>
      </c>
    </row>
    <row r="667" spans="1:3" x14ac:dyDescent="0.2">
      <c r="A667" t="s">
        <v>60</v>
      </c>
      <c r="B667" t="s">
        <v>415</v>
      </c>
    </row>
    <row r="668" spans="1:3" x14ac:dyDescent="0.2">
      <c r="A668">
        <v>0</v>
      </c>
      <c r="B668" t="s">
        <v>417</v>
      </c>
      <c r="C668" t="s">
        <v>470</v>
      </c>
    </row>
    <row r="669" spans="1:3" x14ac:dyDescent="0.2">
      <c r="A669">
        <v>1</v>
      </c>
      <c r="B669" t="s">
        <v>418</v>
      </c>
      <c r="C669" t="s">
        <v>471</v>
      </c>
    </row>
    <row r="670" spans="1:3" x14ac:dyDescent="0.2">
      <c r="A670" t="s">
        <v>61</v>
      </c>
      <c r="B670" t="s">
        <v>415</v>
      </c>
    </row>
    <row r="671" spans="1:3" x14ac:dyDescent="0.2">
      <c r="A671">
        <v>0</v>
      </c>
      <c r="B671" t="s">
        <v>419</v>
      </c>
      <c r="C671" t="s">
        <v>472</v>
      </c>
    </row>
    <row r="672" spans="1:3" x14ac:dyDescent="0.2">
      <c r="A672">
        <v>1</v>
      </c>
      <c r="B672" t="s">
        <v>420</v>
      </c>
      <c r="C672" t="s">
        <v>473</v>
      </c>
    </row>
    <row r="673" spans="1:3" x14ac:dyDescent="0.2">
      <c r="A673" t="s">
        <v>62</v>
      </c>
      <c r="B673" t="s">
        <v>415</v>
      </c>
    </row>
    <row r="674" spans="1:3" x14ac:dyDescent="0.2">
      <c r="A674">
        <v>0</v>
      </c>
      <c r="B674" t="s">
        <v>416</v>
      </c>
      <c r="C674" t="s">
        <v>469</v>
      </c>
    </row>
    <row r="675" spans="1:3" x14ac:dyDescent="0.2">
      <c r="A675">
        <v>1</v>
      </c>
      <c r="B675" t="s">
        <v>418</v>
      </c>
      <c r="C675" t="s">
        <v>471</v>
      </c>
    </row>
    <row r="676" spans="1:3" x14ac:dyDescent="0.2">
      <c r="A676" t="s">
        <v>63</v>
      </c>
      <c r="B676" t="s">
        <v>415</v>
      </c>
    </row>
    <row r="677" spans="1:3" x14ac:dyDescent="0.2">
      <c r="A677">
        <v>0</v>
      </c>
      <c r="B677" t="s">
        <v>417</v>
      </c>
      <c r="C677" t="s">
        <v>470</v>
      </c>
    </row>
    <row r="678" spans="1:3" x14ac:dyDescent="0.2">
      <c r="A678">
        <v>1</v>
      </c>
      <c r="B678" t="s">
        <v>421</v>
      </c>
      <c r="C678" t="s">
        <v>474</v>
      </c>
    </row>
    <row r="679" spans="1:3" x14ac:dyDescent="0.2">
      <c r="A679" t="s">
        <v>64</v>
      </c>
      <c r="B679" t="s">
        <v>415</v>
      </c>
    </row>
    <row r="680" spans="1:3" x14ac:dyDescent="0.2">
      <c r="A680">
        <v>0</v>
      </c>
      <c r="B680" t="s">
        <v>416</v>
      </c>
      <c r="C680" t="s">
        <v>469</v>
      </c>
    </row>
    <row r="681" spans="1:3" x14ac:dyDescent="0.2">
      <c r="A681">
        <v>1</v>
      </c>
      <c r="B681" t="s">
        <v>420</v>
      </c>
      <c r="C681" t="s">
        <v>473</v>
      </c>
    </row>
    <row r="682" spans="1:3" x14ac:dyDescent="0.2">
      <c r="A682" t="s">
        <v>65</v>
      </c>
      <c r="B682" t="s">
        <v>390</v>
      </c>
    </row>
    <row r="683" spans="1:3" x14ac:dyDescent="0.2">
      <c r="A683" t="s">
        <v>66</v>
      </c>
      <c r="B683" t="s">
        <v>391</v>
      </c>
    </row>
    <row r="684" spans="1:3" x14ac:dyDescent="0.2">
      <c r="A684" t="s">
        <v>67</v>
      </c>
      <c r="B684" t="s">
        <v>392</v>
      </c>
    </row>
    <row r="685" spans="1:3" x14ac:dyDescent="0.2">
      <c r="A685">
        <v>0</v>
      </c>
      <c r="B685" t="s">
        <v>393</v>
      </c>
    </row>
    <row r="686" spans="1:3" x14ac:dyDescent="0.2">
      <c r="A686">
        <v>1</v>
      </c>
      <c r="B686" t="s">
        <v>369</v>
      </c>
    </row>
    <row r="687" spans="1:3" x14ac:dyDescent="0.2">
      <c r="A687">
        <v>2</v>
      </c>
      <c r="B687" t="s">
        <v>369</v>
      </c>
    </row>
    <row r="688" spans="1:3" x14ac:dyDescent="0.2">
      <c r="A688">
        <v>3</v>
      </c>
      <c r="B688" t="s">
        <v>369</v>
      </c>
    </row>
    <row r="689" spans="1:2" x14ac:dyDescent="0.2">
      <c r="A689">
        <v>4</v>
      </c>
      <c r="B689" t="s">
        <v>369</v>
      </c>
    </row>
    <row r="690" spans="1:2" x14ac:dyDescent="0.2">
      <c r="A690">
        <v>5</v>
      </c>
      <c r="B690" t="s">
        <v>369</v>
      </c>
    </row>
    <row r="691" spans="1:2" x14ac:dyDescent="0.2">
      <c r="A691">
        <v>6</v>
      </c>
      <c r="B691" t="s">
        <v>369</v>
      </c>
    </row>
    <row r="692" spans="1:2" x14ac:dyDescent="0.2">
      <c r="A692">
        <v>7</v>
      </c>
      <c r="B692" t="s">
        <v>369</v>
      </c>
    </row>
    <row r="693" spans="1:2" x14ac:dyDescent="0.2">
      <c r="A693">
        <v>8</v>
      </c>
      <c r="B693" t="s">
        <v>369</v>
      </c>
    </row>
    <row r="694" spans="1:2" x14ac:dyDescent="0.2">
      <c r="A694">
        <v>9</v>
      </c>
      <c r="B694" t="s">
        <v>369</v>
      </c>
    </row>
    <row r="695" spans="1:2" x14ac:dyDescent="0.2">
      <c r="A695">
        <v>10</v>
      </c>
      <c r="B695" t="s">
        <v>394</v>
      </c>
    </row>
    <row r="696" spans="1:2" x14ac:dyDescent="0.2">
      <c r="A696" t="s">
        <v>68</v>
      </c>
      <c r="B696" t="s">
        <v>395</v>
      </c>
    </row>
    <row r="697" spans="1:2" x14ac:dyDescent="0.2">
      <c r="A697">
        <v>0</v>
      </c>
      <c r="B697" t="s">
        <v>393</v>
      </c>
    </row>
    <row r="698" spans="1:2" x14ac:dyDescent="0.2">
      <c r="A698">
        <v>1</v>
      </c>
      <c r="B698" t="s">
        <v>369</v>
      </c>
    </row>
    <row r="699" spans="1:2" x14ac:dyDescent="0.2">
      <c r="A699">
        <v>2</v>
      </c>
      <c r="B699" t="s">
        <v>369</v>
      </c>
    </row>
    <row r="700" spans="1:2" x14ac:dyDescent="0.2">
      <c r="A700">
        <v>3</v>
      </c>
      <c r="B700" t="s">
        <v>369</v>
      </c>
    </row>
    <row r="701" spans="1:2" x14ac:dyDescent="0.2">
      <c r="A701">
        <v>4</v>
      </c>
      <c r="B701" t="s">
        <v>369</v>
      </c>
    </row>
    <row r="702" spans="1:2" x14ac:dyDescent="0.2">
      <c r="A702">
        <v>5</v>
      </c>
      <c r="B702" t="s">
        <v>369</v>
      </c>
    </row>
    <row r="703" spans="1:2" x14ac:dyDescent="0.2">
      <c r="A703">
        <v>6</v>
      </c>
      <c r="B703" t="s">
        <v>369</v>
      </c>
    </row>
    <row r="704" spans="1:2" x14ac:dyDescent="0.2">
      <c r="A704">
        <v>7</v>
      </c>
      <c r="B704" t="s">
        <v>369</v>
      </c>
    </row>
    <row r="705" spans="1:2" x14ac:dyDescent="0.2">
      <c r="A705">
        <v>8</v>
      </c>
      <c r="B705" t="s">
        <v>369</v>
      </c>
    </row>
    <row r="706" spans="1:2" x14ac:dyDescent="0.2">
      <c r="A706">
        <v>9</v>
      </c>
      <c r="B706" t="s">
        <v>369</v>
      </c>
    </row>
    <row r="707" spans="1:2" x14ac:dyDescent="0.2">
      <c r="A707">
        <v>10</v>
      </c>
      <c r="B707" t="s">
        <v>394</v>
      </c>
    </row>
    <row r="708" spans="1:2" x14ac:dyDescent="0.2">
      <c r="A708" t="s">
        <v>69</v>
      </c>
      <c r="B708" t="s">
        <v>396</v>
      </c>
    </row>
    <row r="709" spans="1:2" x14ac:dyDescent="0.2">
      <c r="A709">
        <v>0</v>
      </c>
      <c r="B709" t="s">
        <v>393</v>
      </c>
    </row>
    <row r="710" spans="1:2" x14ac:dyDescent="0.2">
      <c r="A710">
        <v>1</v>
      </c>
      <c r="B710" t="s">
        <v>369</v>
      </c>
    </row>
    <row r="711" spans="1:2" x14ac:dyDescent="0.2">
      <c r="A711">
        <v>2</v>
      </c>
      <c r="B711" t="s">
        <v>369</v>
      </c>
    </row>
    <row r="712" spans="1:2" x14ac:dyDescent="0.2">
      <c r="A712">
        <v>3</v>
      </c>
      <c r="B712" t="s">
        <v>369</v>
      </c>
    </row>
    <row r="713" spans="1:2" x14ac:dyDescent="0.2">
      <c r="A713">
        <v>4</v>
      </c>
      <c r="B713" t="s">
        <v>369</v>
      </c>
    </row>
    <row r="714" spans="1:2" x14ac:dyDescent="0.2">
      <c r="A714">
        <v>5</v>
      </c>
      <c r="B714" t="s">
        <v>369</v>
      </c>
    </row>
    <row r="715" spans="1:2" x14ac:dyDescent="0.2">
      <c r="A715">
        <v>6</v>
      </c>
      <c r="B715" t="s">
        <v>369</v>
      </c>
    </row>
    <row r="716" spans="1:2" x14ac:dyDescent="0.2">
      <c r="A716">
        <v>7</v>
      </c>
      <c r="B716" t="s">
        <v>369</v>
      </c>
    </row>
    <row r="717" spans="1:2" x14ac:dyDescent="0.2">
      <c r="A717">
        <v>8</v>
      </c>
      <c r="B717" t="s">
        <v>369</v>
      </c>
    </row>
    <row r="718" spans="1:2" x14ac:dyDescent="0.2">
      <c r="A718">
        <v>9</v>
      </c>
      <c r="B718" t="s">
        <v>369</v>
      </c>
    </row>
    <row r="719" spans="1:2" x14ac:dyDescent="0.2">
      <c r="A719">
        <v>10</v>
      </c>
      <c r="B719" t="s">
        <v>394</v>
      </c>
    </row>
    <row r="720" spans="1:2" x14ac:dyDescent="0.2">
      <c r="A720" t="s">
        <v>70</v>
      </c>
      <c r="B720" t="s">
        <v>397</v>
      </c>
    </row>
    <row r="721" spans="1:2" x14ac:dyDescent="0.2">
      <c r="A721">
        <v>0</v>
      </c>
      <c r="B721" t="s">
        <v>393</v>
      </c>
    </row>
    <row r="722" spans="1:2" x14ac:dyDescent="0.2">
      <c r="A722">
        <v>1</v>
      </c>
      <c r="B722" t="s">
        <v>369</v>
      </c>
    </row>
    <row r="723" spans="1:2" x14ac:dyDescent="0.2">
      <c r="A723">
        <v>2</v>
      </c>
      <c r="B723" t="s">
        <v>369</v>
      </c>
    </row>
    <row r="724" spans="1:2" x14ac:dyDescent="0.2">
      <c r="A724">
        <v>3</v>
      </c>
      <c r="B724" t="s">
        <v>369</v>
      </c>
    </row>
    <row r="725" spans="1:2" x14ac:dyDescent="0.2">
      <c r="A725">
        <v>4</v>
      </c>
      <c r="B725" t="s">
        <v>369</v>
      </c>
    </row>
    <row r="726" spans="1:2" x14ac:dyDescent="0.2">
      <c r="A726">
        <v>5</v>
      </c>
      <c r="B726" t="s">
        <v>369</v>
      </c>
    </row>
    <row r="727" spans="1:2" x14ac:dyDescent="0.2">
      <c r="A727">
        <v>6</v>
      </c>
      <c r="B727" t="s">
        <v>369</v>
      </c>
    </row>
    <row r="728" spans="1:2" x14ac:dyDescent="0.2">
      <c r="A728">
        <v>7</v>
      </c>
      <c r="B728" t="s">
        <v>369</v>
      </c>
    </row>
    <row r="729" spans="1:2" x14ac:dyDescent="0.2">
      <c r="A729">
        <v>8</v>
      </c>
      <c r="B729" t="s">
        <v>369</v>
      </c>
    </row>
    <row r="730" spans="1:2" x14ac:dyDescent="0.2">
      <c r="A730">
        <v>9</v>
      </c>
      <c r="B730" t="s">
        <v>369</v>
      </c>
    </row>
    <row r="731" spans="1:2" x14ac:dyDescent="0.2">
      <c r="A731">
        <v>10</v>
      </c>
      <c r="B731" t="s">
        <v>394</v>
      </c>
    </row>
    <row r="732" spans="1:2" x14ac:dyDescent="0.2">
      <c r="A732" t="s">
        <v>71</v>
      </c>
      <c r="B732" t="s">
        <v>398</v>
      </c>
    </row>
    <row r="733" spans="1:2" x14ac:dyDescent="0.2">
      <c r="A733">
        <v>0</v>
      </c>
      <c r="B733" t="s">
        <v>393</v>
      </c>
    </row>
    <row r="734" spans="1:2" x14ac:dyDescent="0.2">
      <c r="A734">
        <v>1</v>
      </c>
      <c r="B734" t="s">
        <v>369</v>
      </c>
    </row>
    <row r="735" spans="1:2" x14ac:dyDescent="0.2">
      <c r="A735">
        <v>2</v>
      </c>
      <c r="B735" t="s">
        <v>369</v>
      </c>
    </row>
    <row r="736" spans="1:2" x14ac:dyDescent="0.2">
      <c r="A736">
        <v>3</v>
      </c>
      <c r="B736" t="s">
        <v>369</v>
      </c>
    </row>
    <row r="737" spans="1:2" x14ac:dyDescent="0.2">
      <c r="A737">
        <v>4</v>
      </c>
      <c r="B737" t="s">
        <v>369</v>
      </c>
    </row>
    <row r="738" spans="1:2" x14ac:dyDescent="0.2">
      <c r="A738">
        <v>5</v>
      </c>
      <c r="B738" t="s">
        <v>369</v>
      </c>
    </row>
    <row r="739" spans="1:2" x14ac:dyDescent="0.2">
      <c r="A739">
        <v>6</v>
      </c>
      <c r="B739" t="s">
        <v>369</v>
      </c>
    </row>
    <row r="740" spans="1:2" x14ac:dyDescent="0.2">
      <c r="A740">
        <v>7</v>
      </c>
      <c r="B740" t="s">
        <v>369</v>
      </c>
    </row>
    <row r="741" spans="1:2" x14ac:dyDescent="0.2">
      <c r="A741">
        <v>8</v>
      </c>
      <c r="B741" t="s">
        <v>369</v>
      </c>
    </row>
    <row r="742" spans="1:2" x14ac:dyDescent="0.2">
      <c r="A742">
        <v>9</v>
      </c>
      <c r="B742" t="s">
        <v>369</v>
      </c>
    </row>
    <row r="743" spans="1:2" x14ac:dyDescent="0.2">
      <c r="A743">
        <v>10</v>
      </c>
      <c r="B743" t="s">
        <v>394</v>
      </c>
    </row>
    <row r="744" spans="1:2" x14ac:dyDescent="0.2">
      <c r="A744" t="s">
        <v>72</v>
      </c>
      <c r="B744" t="s">
        <v>399</v>
      </c>
    </row>
    <row r="745" spans="1:2" x14ac:dyDescent="0.2">
      <c r="A745">
        <v>0</v>
      </c>
      <c r="B745" t="s">
        <v>393</v>
      </c>
    </row>
    <row r="746" spans="1:2" x14ac:dyDescent="0.2">
      <c r="A746">
        <v>1</v>
      </c>
      <c r="B746" t="s">
        <v>369</v>
      </c>
    </row>
    <row r="747" spans="1:2" x14ac:dyDescent="0.2">
      <c r="A747">
        <v>2</v>
      </c>
      <c r="B747" t="s">
        <v>369</v>
      </c>
    </row>
    <row r="748" spans="1:2" x14ac:dyDescent="0.2">
      <c r="A748">
        <v>3</v>
      </c>
      <c r="B748" t="s">
        <v>369</v>
      </c>
    </row>
    <row r="749" spans="1:2" x14ac:dyDescent="0.2">
      <c r="A749">
        <v>4</v>
      </c>
      <c r="B749" t="s">
        <v>369</v>
      </c>
    </row>
    <row r="750" spans="1:2" x14ac:dyDescent="0.2">
      <c r="A750">
        <v>5</v>
      </c>
      <c r="B750" t="s">
        <v>369</v>
      </c>
    </row>
    <row r="751" spans="1:2" x14ac:dyDescent="0.2">
      <c r="A751">
        <v>6</v>
      </c>
      <c r="B751" t="s">
        <v>369</v>
      </c>
    </row>
    <row r="752" spans="1:2" x14ac:dyDescent="0.2">
      <c r="A752">
        <v>7</v>
      </c>
      <c r="B752" t="s">
        <v>369</v>
      </c>
    </row>
    <row r="753" spans="1:2" x14ac:dyDescent="0.2">
      <c r="A753">
        <v>8</v>
      </c>
      <c r="B753" t="s">
        <v>369</v>
      </c>
    </row>
    <row r="754" spans="1:2" x14ac:dyDescent="0.2">
      <c r="A754">
        <v>9</v>
      </c>
      <c r="B754" t="s">
        <v>369</v>
      </c>
    </row>
    <row r="755" spans="1:2" x14ac:dyDescent="0.2">
      <c r="A755">
        <v>10</v>
      </c>
      <c r="B755" t="s">
        <v>394</v>
      </c>
    </row>
    <row r="756" spans="1:2" x14ac:dyDescent="0.2">
      <c r="A756" t="s">
        <v>73</v>
      </c>
      <c r="B756" t="s">
        <v>400</v>
      </c>
    </row>
    <row r="757" spans="1:2" x14ac:dyDescent="0.2">
      <c r="A757">
        <v>0</v>
      </c>
      <c r="B757" t="s">
        <v>393</v>
      </c>
    </row>
    <row r="758" spans="1:2" x14ac:dyDescent="0.2">
      <c r="A758">
        <v>1</v>
      </c>
      <c r="B758" t="s">
        <v>369</v>
      </c>
    </row>
    <row r="759" spans="1:2" x14ac:dyDescent="0.2">
      <c r="A759">
        <v>2</v>
      </c>
      <c r="B759" t="s">
        <v>369</v>
      </c>
    </row>
    <row r="760" spans="1:2" x14ac:dyDescent="0.2">
      <c r="A760">
        <v>3</v>
      </c>
      <c r="B760" t="s">
        <v>369</v>
      </c>
    </row>
    <row r="761" spans="1:2" x14ac:dyDescent="0.2">
      <c r="A761">
        <v>4</v>
      </c>
      <c r="B761" t="s">
        <v>369</v>
      </c>
    </row>
    <row r="762" spans="1:2" x14ac:dyDescent="0.2">
      <c r="A762">
        <v>5</v>
      </c>
      <c r="B762" t="s">
        <v>369</v>
      </c>
    </row>
    <row r="763" spans="1:2" x14ac:dyDescent="0.2">
      <c r="A763">
        <v>6</v>
      </c>
      <c r="B763" t="s">
        <v>369</v>
      </c>
    </row>
    <row r="764" spans="1:2" x14ac:dyDescent="0.2">
      <c r="A764">
        <v>7</v>
      </c>
      <c r="B764" t="s">
        <v>369</v>
      </c>
    </row>
    <row r="765" spans="1:2" x14ac:dyDescent="0.2">
      <c r="A765">
        <v>8</v>
      </c>
      <c r="B765" t="s">
        <v>369</v>
      </c>
    </row>
    <row r="766" spans="1:2" x14ac:dyDescent="0.2">
      <c r="A766">
        <v>9</v>
      </c>
      <c r="B766" t="s">
        <v>369</v>
      </c>
    </row>
    <row r="767" spans="1:2" x14ac:dyDescent="0.2">
      <c r="A767">
        <v>10</v>
      </c>
      <c r="B767" t="s">
        <v>394</v>
      </c>
    </row>
    <row r="768" spans="1:2" x14ac:dyDescent="0.2">
      <c r="A768" t="s">
        <v>74</v>
      </c>
      <c r="B768" t="s">
        <v>401</v>
      </c>
    </row>
    <row r="769" spans="1:2" x14ac:dyDescent="0.2">
      <c r="A769">
        <v>0</v>
      </c>
      <c r="B769" t="s">
        <v>393</v>
      </c>
    </row>
    <row r="770" spans="1:2" x14ac:dyDescent="0.2">
      <c r="A770">
        <v>1</v>
      </c>
      <c r="B770" t="s">
        <v>369</v>
      </c>
    </row>
    <row r="771" spans="1:2" x14ac:dyDescent="0.2">
      <c r="A771">
        <v>2</v>
      </c>
      <c r="B771" t="s">
        <v>369</v>
      </c>
    </row>
    <row r="772" spans="1:2" x14ac:dyDescent="0.2">
      <c r="A772">
        <v>3</v>
      </c>
      <c r="B772" t="s">
        <v>369</v>
      </c>
    </row>
    <row r="773" spans="1:2" x14ac:dyDescent="0.2">
      <c r="A773">
        <v>4</v>
      </c>
      <c r="B773" t="s">
        <v>369</v>
      </c>
    </row>
    <row r="774" spans="1:2" x14ac:dyDescent="0.2">
      <c r="A774">
        <v>5</v>
      </c>
      <c r="B774" t="s">
        <v>369</v>
      </c>
    </row>
    <row r="775" spans="1:2" x14ac:dyDescent="0.2">
      <c r="A775">
        <v>6</v>
      </c>
      <c r="B775" t="s">
        <v>369</v>
      </c>
    </row>
    <row r="776" spans="1:2" x14ac:dyDescent="0.2">
      <c r="A776">
        <v>7</v>
      </c>
      <c r="B776" t="s">
        <v>369</v>
      </c>
    </row>
    <row r="777" spans="1:2" x14ac:dyDescent="0.2">
      <c r="A777">
        <v>8</v>
      </c>
      <c r="B777" t="s">
        <v>369</v>
      </c>
    </row>
    <row r="778" spans="1:2" x14ac:dyDescent="0.2">
      <c r="A778">
        <v>9</v>
      </c>
      <c r="B778" t="s">
        <v>369</v>
      </c>
    </row>
    <row r="779" spans="1:2" x14ac:dyDescent="0.2">
      <c r="A779">
        <v>10</v>
      </c>
      <c r="B779" t="s">
        <v>394</v>
      </c>
    </row>
    <row r="780" spans="1:2" x14ac:dyDescent="0.2">
      <c r="A780" t="s">
        <v>75</v>
      </c>
      <c r="B780" t="s">
        <v>402</v>
      </c>
    </row>
    <row r="781" spans="1:2" x14ac:dyDescent="0.2">
      <c r="A781" t="s">
        <v>76</v>
      </c>
      <c r="B781" t="s">
        <v>403</v>
      </c>
    </row>
    <row r="782" spans="1:2" x14ac:dyDescent="0.2">
      <c r="A782">
        <v>0</v>
      </c>
      <c r="B782" t="s">
        <v>393</v>
      </c>
    </row>
    <row r="783" spans="1:2" x14ac:dyDescent="0.2">
      <c r="A783">
        <v>1</v>
      </c>
      <c r="B783" t="s">
        <v>369</v>
      </c>
    </row>
    <row r="784" spans="1:2" x14ac:dyDescent="0.2">
      <c r="A784">
        <v>2</v>
      </c>
      <c r="B784" t="s">
        <v>369</v>
      </c>
    </row>
    <row r="785" spans="1:2" x14ac:dyDescent="0.2">
      <c r="A785">
        <v>3</v>
      </c>
      <c r="B785" t="s">
        <v>369</v>
      </c>
    </row>
    <row r="786" spans="1:2" x14ac:dyDescent="0.2">
      <c r="A786">
        <v>4</v>
      </c>
      <c r="B786" t="s">
        <v>369</v>
      </c>
    </row>
    <row r="787" spans="1:2" x14ac:dyDescent="0.2">
      <c r="A787">
        <v>5</v>
      </c>
      <c r="B787" t="s">
        <v>369</v>
      </c>
    </row>
    <row r="788" spans="1:2" x14ac:dyDescent="0.2">
      <c r="A788">
        <v>6</v>
      </c>
      <c r="B788" t="s">
        <v>369</v>
      </c>
    </row>
    <row r="789" spans="1:2" x14ac:dyDescent="0.2">
      <c r="A789">
        <v>7</v>
      </c>
      <c r="B789" t="s">
        <v>369</v>
      </c>
    </row>
    <row r="790" spans="1:2" x14ac:dyDescent="0.2">
      <c r="A790">
        <v>8</v>
      </c>
      <c r="B790" t="s">
        <v>369</v>
      </c>
    </row>
    <row r="791" spans="1:2" x14ac:dyDescent="0.2">
      <c r="A791">
        <v>9</v>
      </c>
      <c r="B791" t="s">
        <v>369</v>
      </c>
    </row>
    <row r="792" spans="1:2" x14ac:dyDescent="0.2">
      <c r="A792">
        <v>10</v>
      </c>
      <c r="B792" t="s">
        <v>394</v>
      </c>
    </row>
    <row r="793" spans="1:2" x14ac:dyDescent="0.2">
      <c r="A793" t="s">
        <v>77</v>
      </c>
      <c r="B793" t="s">
        <v>404</v>
      </c>
    </row>
    <row r="794" spans="1:2" x14ac:dyDescent="0.2">
      <c r="A794">
        <v>0</v>
      </c>
      <c r="B794" t="s">
        <v>393</v>
      </c>
    </row>
    <row r="795" spans="1:2" x14ac:dyDescent="0.2">
      <c r="A795">
        <v>1</v>
      </c>
      <c r="B795" t="s">
        <v>369</v>
      </c>
    </row>
    <row r="796" spans="1:2" x14ac:dyDescent="0.2">
      <c r="A796">
        <v>2</v>
      </c>
      <c r="B796" t="s">
        <v>369</v>
      </c>
    </row>
    <row r="797" spans="1:2" x14ac:dyDescent="0.2">
      <c r="A797">
        <v>3</v>
      </c>
      <c r="B797" t="s">
        <v>369</v>
      </c>
    </row>
    <row r="798" spans="1:2" x14ac:dyDescent="0.2">
      <c r="A798">
        <v>4</v>
      </c>
      <c r="B798" t="s">
        <v>369</v>
      </c>
    </row>
    <row r="799" spans="1:2" x14ac:dyDescent="0.2">
      <c r="A799">
        <v>5</v>
      </c>
      <c r="B799" t="s">
        <v>369</v>
      </c>
    </row>
    <row r="800" spans="1:2" x14ac:dyDescent="0.2">
      <c r="A800">
        <v>6</v>
      </c>
      <c r="B800" t="s">
        <v>369</v>
      </c>
    </row>
    <row r="801" spans="1:2" x14ac:dyDescent="0.2">
      <c r="A801">
        <v>7</v>
      </c>
      <c r="B801" t="s">
        <v>369</v>
      </c>
    </row>
    <row r="802" spans="1:2" x14ac:dyDescent="0.2">
      <c r="A802">
        <v>8</v>
      </c>
      <c r="B802" t="s">
        <v>369</v>
      </c>
    </row>
    <row r="803" spans="1:2" x14ac:dyDescent="0.2">
      <c r="A803">
        <v>9</v>
      </c>
      <c r="B803" t="s">
        <v>369</v>
      </c>
    </row>
    <row r="804" spans="1:2" x14ac:dyDescent="0.2">
      <c r="A804">
        <v>10</v>
      </c>
      <c r="B804" t="s">
        <v>394</v>
      </c>
    </row>
    <row r="805" spans="1:2" x14ac:dyDescent="0.2">
      <c r="A805" t="s">
        <v>78</v>
      </c>
      <c r="B805" t="s">
        <v>405</v>
      </c>
    </row>
    <row r="806" spans="1:2" x14ac:dyDescent="0.2">
      <c r="A806">
        <v>0</v>
      </c>
      <c r="B806" t="s">
        <v>393</v>
      </c>
    </row>
    <row r="807" spans="1:2" x14ac:dyDescent="0.2">
      <c r="A807">
        <v>1</v>
      </c>
      <c r="B807" t="s">
        <v>369</v>
      </c>
    </row>
    <row r="808" spans="1:2" x14ac:dyDescent="0.2">
      <c r="A808">
        <v>2</v>
      </c>
      <c r="B808" t="s">
        <v>369</v>
      </c>
    </row>
    <row r="809" spans="1:2" x14ac:dyDescent="0.2">
      <c r="A809">
        <v>3</v>
      </c>
      <c r="B809" t="s">
        <v>369</v>
      </c>
    </row>
    <row r="810" spans="1:2" x14ac:dyDescent="0.2">
      <c r="A810">
        <v>4</v>
      </c>
      <c r="B810" t="s">
        <v>369</v>
      </c>
    </row>
    <row r="811" spans="1:2" x14ac:dyDescent="0.2">
      <c r="A811">
        <v>5</v>
      </c>
      <c r="B811" t="s">
        <v>369</v>
      </c>
    </row>
    <row r="812" spans="1:2" x14ac:dyDescent="0.2">
      <c r="A812">
        <v>6</v>
      </c>
      <c r="B812" t="s">
        <v>369</v>
      </c>
    </row>
    <row r="813" spans="1:2" x14ac:dyDescent="0.2">
      <c r="A813">
        <v>7</v>
      </c>
      <c r="B813" t="s">
        <v>369</v>
      </c>
    </row>
    <row r="814" spans="1:2" x14ac:dyDescent="0.2">
      <c r="A814">
        <v>8</v>
      </c>
      <c r="B814" t="s">
        <v>369</v>
      </c>
    </row>
    <row r="815" spans="1:2" x14ac:dyDescent="0.2">
      <c r="A815">
        <v>9</v>
      </c>
      <c r="B815" t="s">
        <v>369</v>
      </c>
    </row>
    <row r="816" spans="1:2" x14ac:dyDescent="0.2">
      <c r="A816">
        <v>10</v>
      </c>
      <c r="B816" t="s">
        <v>394</v>
      </c>
    </row>
    <row r="817" spans="1:2" x14ac:dyDescent="0.2">
      <c r="A817" t="s">
        <v>79</v>
      </c>
      <c r="B817" t="s">
        <v>406</v>
      </c>
    </row>
    <row r="818" spans="1:2" x14ac:dyDescent="0.2">
      <c r="A818">
        <v>0</v>
      </c>
      <c r="B818" t="s">
        <v>393</v>
      </c>
    </row>
    <row r="819" spans="1:2" x14ac:dyDescent="0.2">
      <c r="A819">
        <v>1</v>
      </c>
      <c r="B819" t="s">
        <v>369</v>
      </c>
    </row>
    <row r="820" spans="1:2" x14ac:dyDescent="0.2">
      <c r="A820">
        <v>2</v>
      </c>
      <c r="B820" t="s">
        <v>369</v>
      </c>
    </row>
    <row r="821" spans="1:2" x14ac:dyDescent="0.2">
      <c r="A821">
        <v>3</v>
      </c>
      <c r="B821" t="s">
        <v>369</v>
      </c>
    </row>
    <row r="822" spans="1:2" x14ac:dyDescent="0.2">
      <c r="A822">
        <v>4</v>
      </c>
      <c r="B822" t="s">
        <v>369</v>
      </c>
    </row>
    <row r="823" spans="1:2" x14ac:dyDescent="0.2">
      <c r="A823">
        <v>5</v>
      </c>
      <c r="B823" t="s">
        <v>369</v>
      </c>
    </row>
    <row r="824" spans="1:2" x14ac:dyDescent="0.2">
      <c r="A824">
        <v>6</v>
      </c>
      <c r="B824" t="s">
        <v>369</v>
      </c>
    </row>
    <row r="825" spans="1:2" x14ac:dyDescent="0.2">
      <c r="A825">
        <v>7</v>
      </c>
      <c r="B825" t="s">
        <v>369</v>
      </c>
    </row>
    <row r="826" spans="1:2" x14ac:dyDescent="0.2">
      <c r="A826">
        <v>8</v>
      </c>
      <c r="B826" t="s">
        <v>369</v>
      </c>
    </row>
    <row r="827" spans="1:2" x14ac:dyDescent="0.2">
      <c r="A827">
        <v>9</v>
      </c>
      <c r="B827" t="s">
        <v>369</v>
      </c>
    </row>
    <row r="828" spans="1:2" x14ac:dyDescent="0.2">
      <c r="A828">
        <v>10</v>
      </c>
      <c r="B828" t="s">
        <v>394</v>
      </c>
    </row>
    <row r="829" spans="1:2" x14ac:dyDescent="0.2">
      <c r="A829" t="s">
        <v>80</v>
      </c>
      <c r="B829" t="s">
        <v>407</v>
      </c>
    </row>
    <row r="830" spans="1:2" x14ac:dyDescent="0.2">
      <c r="A830">
        <v>0</v>
      </c>
      <c r="B830" t="s">
        <v>393</v>
      </c>
    </row>
    <row r="831" spans="1:2" x14ac:dyDescent="0.2">
      <c r="A831">
        <v>1</v>
      </c>
      <c r="B831" t="s">
        <v>369</v>
      </c>
    </row>
    <row r="832" spans="1:2" x14ac:dyDescent="0.2">
      <c r="A832">
        <v>2</v>
      </c>
      <c r="B832" t="s">
        <v>369</v>
      </c>
    </row>
    <row r="833" spans="1:2" x14ac:dyDescent="0.2">
      <c r="A833">
        <v>3</v>
      </c>
      <c r="B833" t="s">
        <v>369</v>
      </c>
    </row>
    <row r="834" spans="1:2" x14ac:dyDescent="0.2">
      <c r="A834">
        <v>4</v>
      </c>
      <c r="B834" t="s">
        <v>369</v>
      </c>
    </row>
    <row r="835" spans="1:2" x14ac:dyDescent="0.2">
      <c r="A835">
        <v>5</v>
      </c>
      <c r="B835" t="s">
        <v>369</v>
      </c>
    </row>
    <row r="836" spans="1:2" x14ac:dyDescent="0.2">
      <c r="A836">
        <v>6</v>
      </c>
      <c r="B836" t="s">
        <v>369</v>
      </c>
    </row>
    <row r="837" spans="1:2" x14ac:dyDescent="0.2">
      <c r="A837">
        <v>7</v>
      </c>
      <c r="B837" t="s">
        <v>369</v>
      </c>
    </row>
    <row r="838" spans="1:2" x14ac:dyDescent="0.2">
      <c r="A838">
        <v>8</v>
      </c>
      <c r="B838" t="s">
        <v>369</v>
      </c>
    </row>
    <row r="839" spans="1:2" x14ac:dyDescent="0.2">
      <c r="A839">
        <v>9</v>
      </c>
      <c r="B839" t="s">
        <v>369</v>
      </c>
    </row>
    <row r="840" spans="1:2" x14ac:dyDescent="0.2">
      <c r="A840">
        <v>10</v>
      </c>
      <c r="B840" t="s">
        <v>394</v>
      </c>
    </row>
    <row r="841" spans="1:2" x14ac:dyDescent="0.2">
      <c r="A841" t="s">
        <v>81</v>
      </c>
      <c r="B841" t="s">
        <v>408</v>
      </c>
    </row>
    <row r="842" spans="1:2" x14ac:dyDescent="0.2">
      <c r="A842">
        <v>0</v>
      </c>
      <c r="B842" t="s">
        <v>393</v>
      </c>
    </row>
    <row r="843" spans="1:2" x14ac:dyDescent="0.2">
      <c r="A843">
        <v>1</v>
      </c>
      <c r="B843" t="s">
        <v>369</v>
      </c>
    </row>
    <row r="844" spans="1:2" x14ac:dyDescent="0.2">
      <c r="A844">
        <v>2</v>
      </c>
      <c r="B844" t="s">
        <v>369</v>
      </c>
    </row>
    <row r="845" spans="1:2" x14ac:dyDescent="0.2">
      <c r="A845">
        <v>3</v>
      </c>
      <c r="B845" t="s">
        <v>369</v>
      </c>
    </row>
    <row r="846" spans="1:2" x14ac:dyDescent="0.2">
      <c r="A846">
        <v>4</v>
      </c>
      <c r="B846" t="s">
        <v>369</v>
      </c>
    </row>
    <row r="847" spans="1:2" x14ac:dyDescent="0.2">
      <c r="A847">
        <v>5</v>
      </c>
      <c r="B847" t="s">
        <v>369</v>
      </c>
    </row>
    <row r="848" spans="1:2" x14ac:dyDescent="0.2">
      <c r="A848">
        <v>6</v>
      </c>
      <c r="B848" t="s">
        <v>369</v>
      </c>
    </row>
    <row r="849" spans="1:2" x14ac:dyDescent="0.2">
      <c r="A849">
        <v>7</v>
      </c>
      <c r="B849" t="s">
        <v>369</v>
      </c>
    </row>
    <row r="850" spans="1:2" x14ac:dyDescent="0.2">
      <c r="A850">
        <v>8</v>
      </c>
      <c r="B850" t="s">
        <v>369</v>
      </c>
    </row>
    <row r="851" spans="1:2" x14ac:dyDescent="0.2">
      <c r="A851">
        <v>9</v>
      </c>
      <c r="B851" t="s">
        <v>369</v>
      </c>
    </row>
    <row r="852" spans="1:2" x14ac:dyDescent="0.2">
      <c r="A852">
        <v>10</v>
      </c>
      <c r="B852" t="s">
        <v>394</v>
      </c>
    </row>
    <row r="853" spans="1:2" x14ac:dyDescent="0.2">
      <c r="A853" t="s">
        <v>82</v>
      </c>
      <c r="B853" t="s">
        <v>409</v>
      </c>
    </row>
    <row r="854" spans="1:2" x14ac:dyDescent="0.2">
      <c r="A854">
        <v>0</v>
      </c>
      <c r="B854" t="s">
        <v>393</v>
      </c>
    </row>
    <row r="855" spans="1:2" x14ac:dyDescent="0.2">
      <c r="A855">
        <v>1</v>
      </c>
      <c r="B855" t="s">
        <v>369</v>
      </c>
    </row>
    <row r="856" spans="1:2" x14ac:dyDescent="0.2">
      <c r="A856">
        <v>2</v>
      </c>
      <c r="B856" t="s">
        <v>369</v>
      </c>
    </row>
    <row r="857" spans="1:2" x14ac:dyDescent="0.2">
      <c r="A857">
        <v>3</v>
      </c>
      <c r="B857" t="s">
        <v>369</v>
      </c>
    </row>
    <row r="858" spans="1:2" x14ac:dyDescent="0.2">
      <c r="A858">
        <v>4</v>
      </c>
      <c r="B858" t="s">
        <v>369</v>
      </c>
    </row>
    <row r="859" spans="1:2" x14ac:dyDescent="0.2">
      <c r="A859">
        <v>5</v>
      </c>
      <c r="B859" t="s">
        <v>369</v>
      </c>
    </row>
    <row r="860" spans="1:2" x14ac:dyDescent="0.2">
      <c r="A860">
        <v>6</v>
      </c>
      <c r="B860" t="s">
        <v>369</v>
      </c>
    </row>
    <row r="861" spans="1:2" x14ac:dyDescent="0.2">
      <c r="A861">
        <v>7</v>
      </c>
      <c r="B861" t="s">
        <v>369</v>
      </c>
    </row>
    <row r="862" spans="1:2" x14ac:dyDescent="0.2">
      <c r="A862">
        <v>8</v>
      </c>
      <c r="B862" t="s">
        <v>369</v>
      </c>
    </row>
    <row r="863" spans="1:2" x14ac:dyDescent="0.2">
      <c r="A863">
        <v>9</v>
      </c>
      <c r="B863" t="s">
        <v>369</v>
      </c>
    </row>
    <row r="864" spans="1:2" x14ac:dyDescent="0.2">
      <c r="A864">
        <v>10</v>
      </c>
      <c r="B864" t="s">
        <v>394</v>
      </c>
    </row>
    <row r="865" spans="1:2" x14ac:dyDescent="0.2">
      <c r="A865" t="s">
        <v>83</v>
      </c>
      <c r="B865" t="s">
        <v>410</v>
      </c>
    </row>
    <row r="866" spans="1:2" x14ac:dyDescent="0.2">
      <c r="A866">
        <v>0</v>
      </c>
      <c r="B866" t="s">
        <v>393</v>
      </c>
    </row>
    <row r="867" spans="1:2" x14ac:dyDescent="0.2">
      <c r="A867">
        <v>1</v>
      </c>
      <c r="B867" t="s">
        <v>369</v>
      </c>
    </row>
    <row r="868" spans="1:2" x14ac:dyDescent="0.2">
      <c r="A868">
        <v>2</v>
      </c>
      <c r="B868" t="s">
        <v>369</v>
      </c>
    </row>
    <row r="869" spans="1:2" x14ac:dyDescent="0.2">
      <c r="A869">
        <v>3</v>
      </c>
      <c r="B869" t="s">
        <v>369</v>
      </c>
    </row>
    <row r="870" spans="1:2" x14ac:dyDescent="0.2">
      <c r="A870">
        <v>4</v>
      </c>
      <c r="B870" t="s">
        <v>369</v>
      </c>
    </row>
    <row r="871" spans="1:2" x14ac:dyDescent="0.2">
      <c r="A871">
        <v>5</v>
      </c>
      <c r="B871" t="s">
        <v>369</v>
      </c>
    </row>
    <row r="872" spans="1:2" x14ac:dyDescent="0.2">
      <c r="A872">
        <v>6</v>
      </c>
      <c r="B872" t="s">
        <v>369</v>
      </c>
    </row>
    <row r="873" spans="1:2" x14ac:dyDescent="0.2">
      <c r="A873">
        <v>7</v>
      </c>
      <c r="B873" t="s">
        <v>369</v>
      </c>
    </row>
    <row r="874" spans="1:2" x14ac:dyDescent="0.2">
      <c r="A874">
        <v>8</v>
      </c>
      <c r="B874" t="s">
        <v>369</v>
      </c>
    </row>
    <row r="875" spans="1:2" x14ac:dyDescent="0.2">
      <c r="A875">
        <v>9</v>
      </c>
      <c r="B875" t="s">
        <v>369</v>
      </c>
    </row>
    <row r="876" spans="1:2" x14ac:dyDescent="0.2">
      <c r="A876">
        <v>10</v>
      </c>
      <c r="B876" t="s">
        <v>394</v>
      </c>
    </row>
    <row r="877" spans="1:2" x14ac:dyDescent="0.2">
      <c r="A877" t="s">
        <v>84</v>
      </c>
      <c r="B877" t="s">
        <v>411</v>
      </c>
    </row>
    <row r="878" spans="1:2" x14ac:dyDescent="0.2">
      <c r="A878">
        <v>0</v>
      </c>
      <c r="B878" t="s">
        <v>393</v>
      </c>
    </row>
    <row r="879" spans="1:2" x14ac:dyDescent="0.2">
      <c r="A879">
        <v>1</v>
      </c>
      <c r="B879" t="s">
        <v>369</v>
      </c>
    </row>
    <row r="880" spans="1:2" x14ac:dyDescent="0.2">
      <c r="A880">
        <v>2</v>
      </c>
      <c r="B880" t="s">
        <v>369</v>
      </c>
    </row>
    <row r="881" spans="1:2" x14ac:dyDescent="0.2">
      <c r="A881">
        <v>3</v>
      </c>
      <c r="B881" t="s">
        <v>369</v>
      </c>
    </row>
    <row r="882" spans="1:2" x14ac:dyDescent="0.2">
      <c r="A882">
        <v>4</v>
      </c>
      <c r="B882" t="s">
        <v>369</v>
      </c>
    </row>
    <row r="883" spans="1:2" x14ac:dyDescent="0.2">
      <c r="A883">
        <v>5</v>
      </c>
      <c r="B883" t="s">
        <v>369</v>
      </c>
    </row>
    <row r="884" spans="1:2" x14ac:dyDescent="0.2">
      <c r="A884">
        <v>6</v>
      </c>
      <c r="B884" t="s">
        <v>369</v>
      </c>
    </row>
    <row r="885" spans="1:2" x14ac:dyDescent="0.2">
      <c r="A885">
        <v>7</v>
      </c>
      <c r="B885" t="s">
        <v>369</v>
      </c>
    </row>
    <row r="886" spans="1:2" x14ac:dyDescent="0.2">
      <c r="A886">
        <v>8</v>
      </c>
      <c r="B886" t="s">
        <v>369</v>
      </c>
    </row>
    <row r="887" spans="1:2" x14ac:dyDescent="0.2">
      <c r="A887">
        <v>9</v>
      </c>
      <c r="B887" t="s">
        <v>369</v>
      </c>
    </row>
    <row r="888" spans="1:2" x14ac:dyDescent="0.2">
      <c r="A888">
        <v>10</v>
      </c>
      <c r="B888" t="s">
        <v>394</v>
      </c>
    </row>
    <row r="889" spans="1:2" x14ac:dyDescent="0.2">
      <c r="A889" t="s">
        <v>85</v>
      </c>
      <c r="B889" t="s">
        <v>412</v>
      </c>
    </row>
    <row r="890" spans="1:2" x14ac:dyDescent="0.2">
      <c r="A890">
        <v>0</v>
      </c>
      <c r="B890" t="s">
        <v>393</v>
      </c>
    </row>
    <row r="891" spans="1:2" x14ac:dyDescent="0.2">
      <c r="A891">
        <v>1</v>
      </c>
      <c r="B891" t="s">
        <v>369</v>
      </c>
    </row>
    <row r="892" spans="1:2" x14ac:dyDescent="0.2">
      <c r="A892">
        <v>2</v>
      </c>
      <c r="B892" t="s">
        <v>369</v>
      </c>
    </row>
    <row r="893" spans="1:2" x14ac:dyDescent="0.2">
      <c r="A893">
        <v>3</v>
      </c>
      <c r="B893" t="s">
        <v>369</v>
      </c>
    </row>
    <row r="894" spans="1:2" x14ac:dyDescent="0.2">
      <c r="A894">
        <v>4</v>
      </c>
      <c r="B894" t="s">
        <v>369</v>
      </c>
    </row>
    <row r="895" spans="1:2" x14ac:dyDescent="0.2">
      <c r="A895">
        <v>5</v>
      </c>
      <c r="B895" t="s">
        <v>369</v>
      </c>
    </row>
    <row r="896" spans="1:2" x14ac:dyDescent="0.2">
      <c r="A896">
        <v>6</v>
      </c>
      <c r="B896" t="s">
        <v>369</v>
      </c>
    </row>
    <row r="897" spans="1:2" x14ac:dyDescent="0.2">
      <c r="A897">
        <v>7</v>
      </c>
      <c r="B897" t="s">
        <v>369</v>
      </c>
    </row>
    <row r="898" spans="1:2" x14ac:dyDescent="0.2">
      <c r="A898">
        <v>8</v>
      </c>
      <c r="B898" t="s">
        <v>369</v>
      </c>
    </row>
    <row r="899" spans="1:2" x14ac:dyDescent="0.2">
      <c r="A899">
        <v>9</v>
      </c>
      <c r="B899" t="s">
        <v>369</v>
      </c>
    </row>
    <row r="900" spans="1:2" x14ac:dyDescent="0.2">
      <c r="A900">
        <v>10</v>
      </c>
      <c r="B900" t="s">
        <v>394</v>
      </c>
    </row>
    <row r="901" spans="1:2" x14ac:dyDescent="0.2">
      <c r="A901" t="s">
        <v>86</v>
      </c>
      <c r="B901" t="s">
        <v>413</v>
      </c>
    </row>
    <row r="902" spans="1:2" x14ac:dyDescent="0.2">
      <c r="A902">
        <v>0</v>
      </c>
      <c r="B902" t="s">
        <v>393</v>
      </c>
    </row>
    <row r="903" spans="1:2" x14ac:dyDescent="0.2">
      <c r="A903">
        <v>1</v>
      </c>
      <c r="B903" t="s">
        <v>369</v>
      </c>
    </row>
    <row r="904" spans="1:2" x14ac:dyDescent="0.2">
      <c r="A904">
        <v>2</v>
      </c>
      <c r="B904" t="s">
        <v>369</v>
      </c>
    </row>
    <row r="905" spans="1:2" x14ac:dyDescent="0.2">
      <c r="A905">
        <v>3</v>
      </c>
      <c r="B905" t="s">
        <v>369</v>
      </c>
    </row>
    <row r="906" spans="1:2" x14ac:dyDescent="0.2">
      <c r="A906">
        <v>4</v>
      </c>
      <c r="B906" t="s">
        <v>369</v>
      </c>
    </row>
    <row r="907" spans="1:2" x14ac:dyDescent="0.2">
      <c r="A907">
        <v>5</v>
      </c>
      <c r="B907" t="s">
        <v>369</v>
      </c>
    </row>
    <row r="908" spans="1:2" x14ac:dyDescent="0.2">
      <c r="A908">
        <v>6</v>
      </c>
      <c r="B908" t="s">
        <v>369</v>
      </c>
    </row>
    <row r="909" spans="1:2" x14ac:dyDescent="0.2">
      <c r="A909">
        <v>7</v>
      </c>
      <c r="B909" t="s">
        <v>369</v>
      </c>
    </row>
    <row r="910" spans="1:2" x14ac:dyDescent="0.2">
      <c r="A910">
        <v>8</v>
      </c>
      <c r="B910" t="s">
        <v>369</v>
      </c>
    </row>
    <row r="911" spans="1:2" x14ac:dyDescent="0.2">
      <c r="A911">
        <v>9</v>
      </c>
      <c r="B911" t="s">
        <v>369</v>
      </c>
    </row>
    <row r="912" spans="1:2" x14ac:dyDescent="0.2">
      <c r="A912">
        <v>10</v>
      </c>
      <c r="B912" t="s">
        <v>394</v>
      </c>
    </row>
    <row r="913" spans="1:10" x14ac:dyDescent="0.2">
      <c r="A913" t="s">
        <v>87</v>
      </c>
      <c r="B913" t="s">
        <v>414</v>
      </c>
    </row>
    <row r="914" spans="1:10" x14ac:dyDescent="0.2">
      <c r="A914">
        <v>0</v>
      </c>
      <c r="B914" t="s">
        <v>393</v>
      </c>
    </row>
    <row r="915" spans="1:10" x14ac:dyDescent="0.2">
      <c r="A915">
        <v>1</v>
      </c>
      <c r="B915" t="s">
        <v>369</v>
      </c>
    </row>
    <row r="916" spans="1:10" x14ac:dyDescent="0.2">
      <c r="A916">
        <v>2</v>
      </c>
      <c r="B916" t="s">
        <v>369</v>
      </c>
    </row>
    <row r="917" spans="1:10" x14ac:dyDescent="0.2">
      <c r="A917">
        <v>3</v>
      </c>
      <c r="B917" t="s">
        <v>369</v>
      </c>
    </row>
    <row r="918" spans="1:10" x14ac:dyDescent="0.2">
      <c r="A918">
        <v>4</v>
      </c>
      <c r="B918" t="s">
        <v>369</v>
      </c>
    </row>
    <row r="919" spans="1:10" x14ac:dyDescent="0.2">
      <c r="A919">
        <v>5</v>
      </c>
      <c r="B919" t="s">
        <v>369</v>
      </c>
    </row>
    <row r="920" spans="1:10" x14ac:dyDescent="0.2">
      <c r="A920">
        <v>6</v>
      </c>
      <c r="B920" t="s">
        <v>369</v>
      </c>
    </row>
    <row r="921" spans="1:10" x14ac:dyDescent="0.2">
      <c r="A921">
        <v>7</v>
      </c>
      <c r="B921" t="s">
        <v>369</v>
      </c>
    </row>
    <row r="922" spans="1:10" x14ac:dyDescent="0.2">
      <c r="A922">
        <v>8</v>
      </c>
      <c r="B922" t="s">
        <v>369</v>
      </c>
    </row>
    <row r="923" spans="1:10" x14ac:dyDescent="0.2">
      <c r="A923">
        <v>9</v>
      </c>
      <c r="B923" t="s">
        <v>369</v>
      </c>
    </row>
    <row r="924" spans="1:10" x14ac:dyDescent="0.2">
      <c r="A924">
        <v>10</v>
      </c>
      <c r="B924" t="s">
        <v>394</v>
      </c>
    </row>
    <row r="925" spans="1:10" x14ac:dyDescent="0.2">
      <c r="A925" t="s">
        <v>88</v>
      </c>
      <c r="B925" t="s">
        <v>415</v>
      </c>
    </row>
    <row r="926" spans="1:10" x14ac:dyDescent="0.2">
      <c r="A926">
        <v>0</v>
      </c>
      <c r="B926" t="s">
        <v>416</v>
      </c>
      <c r="C926" t="s">
        <v>469</v>
      </c>
    </row>
    <row r="927" spans="1:10" x14ac:dyDescent="0.2">
      <c r="A927">
        <v>1</v>
      </c>
      <c r="B927" t="s">
        <v>417</v>
      </c>
      <c r="C927" t="s">
        <v>470</v>
      </c>
    </row>
    <row r="928" spans="1:10" ht="16" x14ac:dyDescent="0.2">
      <c r="A928" t="s">
        <v>89</v>
      </c>
      <c r="B928" t="s">
        <v>415</v>
      </c>
      <c r="J928" s="6" t="s">
        <v>463</v>
      </c>
    </row>
    <row r="929" spans="1:10" ht="16" x14ac:dyDescent="0.2">
      <c r="A929">
        <v>0</v>
      </c>
      <c r="B929" t="s">
        <v>418</v>
      </c>
      <c r="C929" t="s">
        <v>471</v>
      </c>
      <c r="J929" s="6" t="s">
        <v>464</v>
      </c>
    </row>
    <row r="930" spans="1:10" ht="16" x14ac:dyDescent="0.2">
      <c r="A930">
        <v>1</v>
      </c>
      <c r="B930" t="s">
        <v>419</v>
      </c>
      <c r="C930" t="s">
        <v>472</v>
      </c>
      <c r="J930" s="6" t="s">
        <v>465</v>
      </c>
    </row>
    <row r="931" spans="1:10" ht="16" x14ac:dyDescent="0.2">
      <c r="A931" t="s">
        <v>90</v>
      </c>
      <c r="B931" t="s">
        <v>415</v>
      </c>
      <c r="J931" s="6" t="s">
        <v>466</v>
      </c>
    </row>
    <row r="932" spans="1:10" ht="16" x14ac:dyDescent="0.2">
      <c r="A932">
        <v>0</v>
      </c>
      <c r="B932" t="s">
        <v>420</v>
      </c>
      <c r="C932" t="s">
        <v>473</v>
      </c>
      <c r="J932" s="6" t="s">
        <v>467</v>
      </c>
    </row>
    <row r="933" spans="1:10" ht="16" x14ac:dyDescent="0.2">
      <c r="A933">
        <v>1</v>
      </c>
      <c r="B933" t="s">
        <v>421</v>
      </c>
      <c r="C933" t="s">
        <v>474</v>
      </c>
      <c r="J933" s="6" t="s">
        <v>468</v>
      </c>
    </row>
    <row r="934" spans="1:10" x14ac:dyDescent="0.2">
      <c r="A934" t="s">
        <v>91</v>
      </c>
      <c r="B934" t="s">
        <v>415</v>
      </c>
    </row>
    <row r="935" spans="1:10" x14ac:dyDescent="0.2">
      <c r="A935">
        <v>0</v>
      </c>
      <c r="B935" t="s">
        <v>421</v>
      </c>
      <c r="C935" t="s">
        <v>474</v>
      </c>
    </row>
    <row r="936" spans="1:10" x14ac:dyDescent="0.2">
      <c r="A936">
        <v>1</v>
      </c>
      <c r="B936" t="s">
        <v>419</v>
      </c>
      <c r="C936" t="s">
        <v>472</v>
      </c>
    </row>
    <row r="937" spans="1:10" x14ac:dyDescent="0.2">
      <c r="A937" t="s">
        <v>92</v>
      </c>
      <c r="B937" t="s">
        <v>415</v>
      </c>
    </row>
    <row r="938" spans="1:10" x14ac:dyDescent="0.2">
      <c r="A938">
        <v>0</v>
      </c>
      <c r="B938" t="s">
        <v>417</v>
      </c>
      <c r="C938" t="s">
        <v>470</v>
      </c>
    </row>
    <row r="939" spans="1:10" x14ac:dyDescent="0.2">
      <c r="A939">
        <v>1</v>
      </c>
      <c r="B939" t="s">
        <v>420</v>
      </c>
      <c r="C939" t="s">
        <v>473</v>
      </c>
    </row>
    <row r="940" spans="1:10" x14ac:dyDescent="0.2">
      <c r="A940" t="s">
        <v>93</v>
      </c>
      <c r="B940" t="s">
        <v>415</v>
      </c>
    </row>
    <row r="941" spans="1:10" x14ac:dyDescent="0.2">
      <c r="A941">
        <v>0</v>
      </c>
      <c r="B941" t="s">
        <v>419</v>
      </c>
      <c r="C941" t="s">
        <v>472</v>
      </c>
    </row>
    <row r="942" spans="1:10" x14ac:dyDescent="0.2">
      <c r="A942">
        <v>1</v>
      </c>
      <c r="B942" t="s">
        <v>416</v>
      </c>
      <c r="C942" t="s">
        <v>469</v>
      </c>
    </row>
    <row r="943" spans="1:10" x14ac:dyDescent="0.2">
      <c r="A943" t="s">
        <v>94</v>
      </c>
      <c r="B943" t="s">
        <v>415</v>
      </c>
    </row>
    <row r="944" spans="1:10" x14ac:dyDescent="0.2">
      <c r="A944">
        <v>0</v>
      </c>
      <c r="B944" t="s">
        <v>418</v>
      </c>
      <c r="C944" t="s">
        <v>471</v>
      </c>
    </row>
    <row r="945" spans="1:3" x14ac:dyDescent="0.2">
      <c r="A945">
        <v>1</v>
      </c>
      <c r="B945" t="s">
        <v>421</v>
      </c>
      <c r="C945" t="s">
        <v>474</v>
      </c>
    </row>
    <row r="946" spans="1:3" x14ac:dyDescent="0.2">
      <c r="A946" t="s">
        <v>95</v>
      </c>
      <c r="B946" t="s">
        <v>415</v>
      </c>
    </row>
    <row r="947" spans="1:3" x14ac:dyDescent="0.2">
      <c r="A947">
        <v>0</v>
      </c>
      <c r="B947" t="s">
        <v>417</v>
      </c>
      <c r="C947" t="s">
        <v>470</v>
      </c>
    </row>
    <row r="948" spans="1:3" x14ac:dyDescent="0.2">
      <c r="A948">
        <v>1</v>
      </c>
      <c r="B948" t="s">
        <v>419</v>
      </c>
      <c r="C948" t="s">
        <v>472</v>
      </c>
    </row>
    <row r="949" spans="1:3" x14ac:dyDescent="0.2">
      <c r="A949" t="s">
        <v>96</v>
      </c>
      <c r="B949" t="s">
        <v>415</v>
      </c>
    </row>
    <row r="950" spans="1:3" x14ac:dyDescent="0.2">
      <c r="A950">
        <v>0</v>
      </c>
      <c r="B950" t="s">
        <v>418</v>
      </c>
      <c r="C950" t="s">
        <v>471</v>
      </c>
    </row>
    <row r="951" spans="1:3" x14ac:dyDescent="0.2">
      <c r="A951">
        <v>1</v>
      </c>
      <c r="B951" t="s">
        <v>420</v>
      </c>
      <c r="C951" t="s">
        <v>473</v>
      </c>
    </row>
    <row r="952" spans="1:3" x14ac:dyDescent="0.2">
      <c r="A952" t="s">
        <v>97</v>
      </c>
      <c r="B952" t="s">
        <v>415</v>
      </c>
    </row>
    <row r="953" spans="1:3" x14ac:dyDescent="0.2">
      <c r="A953">
        <v>0</v>
      </c>
      <c r="B953" t="s">
        <v>416</v>
      </c>
      <c r="C953" t="s">
        <v>469</v>
      </c>
    </row>
    <row r="954" spans="1:3" x14ac:dyDescent="0.2">
      <c r="A954">
        <v>1</v>
      </c>
      <c r="B954" t="s">
        <v>421</v>
      </c>
      <c r="C954" t="s">
        <v>474</v>
      </c>
    </row>
    <row r="955" spans="1:3" x14ac:dyDescent="0.2">
      <c r="A955" t="s">
        <v>98</v>
      </c>
      <c r="B955" t="s">
        <v>415</v>
      </c>
    </row>
    <row r="956" spans="1:3" x14ac:dyDescent="0.2">
      <c r="A956">
        <v>0</v>
      </c>
      <c r="B956" t="s">
        <v>417</v>
      </c>
      <c r="C956" t="s">
        <v>470</v>
      </c>
    </row>
    <row r="957" spans="1:3" x14ac:dyDescent="0.2">
      <c r="A957">
        <v>1</v>
      </c>
      <c r="B957" t="s">
        <v>418</v>
      </c>
      <c r="C957" t="s">
        <v>471</v>
      </c>
    </row>
    <row r="958" spans="1:3" x14ac:dyDescent="0.2">
      <c r="A958" t="s">
        <v>99</v>
      </c>
      <c r="B958" t="s">
        <v>415</v>
      </c>
    </row>
    <row r="959" spans="1:3" x14ac:dyDescent="0.2">
      <c r="A959">
        <v>0</v>
      </c>
      <c r="B959" t="s">
        <v>419</v>
      </c>
      <c r="C959" t="s">
        <v>472</v>
      </c>
    </row>
    <row r="960" spans="1:3" x14ac:dyDescent="0.2">
      <c r="A960">
        <v>1</v>
      </c>
      <c r="B960" t="s">
        <v>420</v>
      </c>
      <c r="C960" t="s">
        <v>473</v>
      </c>
    </row>
    <row r="961" spans="1:3" x14ac:dyDescent="0.2">
      <c r="A961" t="s">
        <v>100</v>
      </c>
      <c r="B961" t="s">
        <v>415</v>
      </c>
    </row>
    <row r="962" spans="1:3" x14ac:dyDescent="0.2">
      <c r="A962">
        <v>0</v>
      </c>
      <c r="B962" t="s">
        <v>416</v>
      </c>
      <c r="C962" t="s">
        <v>469</v>
      </c>
    </row>
    <row r="963" spans="1:3" x14ac:dyDescent="0.2">
      <c r="A963">
        <v>1</v>
      </c>
      <c r="B963" t="s">
        <v>418</v>
      </c>
      <c r="C963" t="s">
        <v>471</v>
      </c>
    </row>
    <row r="964" spans="1:3" x14ac:dyDescent="0.2">
      <c r="A964" t="s">
        <v>101</v>
      </c>
      <c r="B964" t="s">
        <v>415</v>
      </c>
    </row>
    <row r="965" spans="1:3" x14ac:dyDescent="0.2">
      <c r="A965">
        <v>0</v>
      </c>
      <c r="B965" t="s">
        <v>417</v>
      </c>
      <c r="C965" t="s">
        <v>470</v>
      </c>
    </row>
    <row r="966" spans="1:3" x14ac:dyDescent="0.2">
      <c r="A966">
        <v>1</v>
      </c>
      <c r="B966" t="s">
        <v>421</v>
      </c>
      <c r="C966" t="s">
        <v>474</v>
      </c>
    </row>
    <row r="967" spans="1:3" x14ac:dyDescent="0.2">
      <c r="A967" t="s">
        <v>102</v>
      </c>
      <c r="B967" t="s">
        <v>415</v>
      </c>
    </row>
    <row r="968" spans="1:3" x14ac:dyDescent="0.2">
      <c r="A968">
        <v>0</v>
      </c>
      <c r="B968" t="s">
        <v>416</v>
      </c>
      <c r="C968" t="s">
        <v>469</v>
      </c>
    </row>
    <row r="969" spans="1:3" x14ac:dyDescent="0.2">
      <c r="A969">
        <v>1</v>
      </c>
      <c r="B969" t="s">
        <v>420</v>
      </c>
      <c r="C969" t="s">
        <v>473</v>
      </c>
    </row>
    <row r="970" spans="1:3" x14ac:dyDescent="0.2">
      <c r="A970" t="s">
        <v>103</v>
      </c>
      <c r="B970" t="s">
        <v>422</v>
      </c>
    </row>
    <row r="971" spans="1:3" x14ac:dyDescent="0.2">
      <c r="A971">
        <v>0</v>
      </c>
      <c r="B971" t="s">
        <v>423</v>
      </c>
    </row>
    <row r="972" spans="1:3" x14ac:dyDescent="0.2">
      <c r="A972">
        <v>1</v>
      </c>
      <c r="B972" t="s">
        <v>424</v>
      </c>
    </row>
    <row r="973" spans="1:3" x14ac:dyDescent="0.2">
      <c r="A973" t="s">
        <v>104</v>
      </c>
      <c r="B973" t="s">
        <v>425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29F05-74EE-B541-AE92-AC8B0E470C6B}">
  <dimension ref="A1:EI59"/>
  <sheetViews>
    <sheetView topLeftCell="A21" zoomScale="87" zoomScaleNormal="80" workbookViewId="0">
      <selection activeCell="H58" sqref="H58"/>
    </sheetView>
  </sheetViews>
  <sheetFormatPr baseColWidth="10" defaultRowHeight="15" x14ac:dyDescent="0.2"/>
  <cols>
    <col min="3" max="3" width="6.83203125" bestFit="1" customWidth="1"/>
    <col min="4" max="4" width="3.83203125" bestFit="1" customWidth="1"/>
    <col min="6" max="6" width="10.83203125" customWidth="1"/>
    <col min="28" max="28" width="12.1640625" bestFit="1" customWidth="1"/>
    <col min="44" max="44" width="10.83203125" customWidth="1"/>
    <col min="45" max="45" width="10.6640625" customWidth="1"/>
    <col min="46" max="46" width="10.83203125" customWidth="1"/>
    <col min="47" max="47" width="10.6640625" customWidth="1"/>
    <col min="48" max="50" width="10.83203125" customWidth="1"/>
    <col min="51" max="51" width="10.6640625" customWidth="1"/>
    <col min="52" max="53" width="10.83203125" customWidth="1"/>
    <col min="54" max="54" width="10.6640625" customWidth="1"/>
    <col min="55" max="55" width="10.5" customWidth="1"/>
    <col min="71" max="71" width="10.83203125" customWidth="1"/>
    <col min="72" max="72" width="10.6640625" customWidth="1"/>
    <col min="73" max="76" width="10.83203125" customWidth="1"/>
    <col min="77" max="83" width="10.6640625" customWidth="1"/>
    <col min="85" max="92" width="10.83203125" customWidth="1"/>
    <col min="98" max="100" width="10.6640625" customWidth="1"/>
    <col min="101" max="101" width="10.5" customWidth="1"/>
    <col min="102" max="102" width="10.6640625" customWidth="1"/>
    <col min="103" max="104" width="10.5" customWidth="1"/>
    <col min="105" max="108" width="10.6640625" customWidth="1"/>
    <col min="109" max="109" width="10.5" customWidth="1"/>
    <col min="125" max="125" width="10.5" customWidth="1"/>
    <col min="126" max="130" width="10.6640625" customWidth="1"/>
  </cols>
  <sheetData>
    <row r="1" spans="1:139" s="7" customFormat="1" x14ac:dyDescent="0.2">
      <c r="A1" s="7" t="s">
        <v>581</v>
      </c>
      <c r="B1" s="8" t="s">
        <v>431</v>
      </c>
      <c r="C1" s="8" t="s">
        <v>432</v>
      </c>
      <c r="D1" s="8" t="s">
        <v>433</v>
      </c>
      <c r="E1" s="8" t="s">
        <v>434</v>
      </c>
      <c r="F1" s="8" t="s">
        <v>435</v>
      </c>
      <c r="G1" s="8" t="s">
        <v>436</v>
      </c>
      <c r="H1" s="8" t="s">
        <v>437</v>
      </c>
      <c r="I1" s="8" t="s">
        <v>438</v>
      </c>
      <c r="J1" s="8" t="s">
        <v>439</v>
      </c>
      <c r="K1" s="8" t="s">
        <v>440</v>
      </c>
      <c r="L1" s="7" t="s">
        <v>455</v>
      </c>
      <c r="M1" s="8" t="s">
        <v>441</v>
      </c>
      <c r="N1" s="8" t="s">
        <v>442</v>
      </c>
      <c r="O1" s="8" t="s">
        <v>443</v>
      </c>
      <c r="P1" s="8" t="s">
        <v>444</v>
      </c>
      <c r="Q1" s="8" t="s">
        <v>445</v>
      </c>
      <c r="R1" s="8" t="s">
        <v>446</v>
      </c>
      <c r="S1" s="7" t="s">
        <v>456</v>
      </c>
      <c r="T1" s="8" t="s">
        <v>447</v>
      </c>
      <c r="U1" s="8" t="s">
        <v>448</v>
      </c>
      <c r="V1" s="8" t="s">
        <v>449</v>
      </c>
      <c r="W1" s="8" t="s">
        <v>450</v>
      </c>
      <c r="X1" s="8" t="s">
        <v>451</v>
      </c>
      <c r="Y1" s="8" t="s">
        <v>452</v>
      </c>
      <c r="Z1" s="8" t="s">
        <v>453</v>
      </c>
      <c r="AA1" s="8" t="s">
        <v>454</v>
      </c>
      <c r="AB1" s="7" t="s">
        <v>457</v>
      </c>
      <c r="AC1" s="7" t="s">
        <v>458</v>
      </c>
      <c r="AD1" s="8" t="s">
        <v>27</v>
      </c>
      <c r="AE1" s="8" t="s">
        <v>459</v>
      </c>
      <c r="AF1" s="8" t="s">
        <v>582</v>
      </c>
      <c r="AG1" s="8" t="s">
        <v>460</v>
      </c>
      <c r="AH1" s="8" t="s">
        <v>583</v>
      </c>
      <c r="AI1" s="8" t="s">
        <v>584</v>
      </c>
      <c r="AJ1" s="8" t="s">
        <v>585</v>
      </c>
      <c r="AK1" s="8" t="s">
        <v>586</v>
      </c>
      <c r="AL1" s="8" t="s">
        <v>587</v>
      </c>
      <c r="AM1" s="8" t="s">
        <v>588</v>
      </c>
      <c r="AN1" s="8" t="s">
        <v>589</v>
      </c>
      <c r="AO1" s="8" t="s">
        <v>461</v>
      </c>
      <c r="AP1" s="8" t="s">
        <v>590</v>
      </c>
      <c r="AQ1" s="8" t="s">
        <v>462</v>
      </c>
      <c r="AR1" s="8" t="s">
        <v>479</v>
      </c>
      <c r="AS1" s="8" t="s">
        <v>480</v>
      </c>
      <c r="AT1" s="8" t="s">
        <v>481</v>
      </c>
      <c r="AU1" s="8" t="s">
        <v>482</v>
      </c>
      <c r="AV1" s="8" t="s">
        <v>483</v>
      </c>
      <c r="AW1" s="8" t="s">
        <v>484</v>
      </c>
      <c r="AX1" s="8" t="s">
        <v>485</v>
      </c>
      <c r="AY1" s="8" t="s">
        <v>486</v>
      </c>
      <c r="AZ1" s="8" t="s">
        <v>487</v>
      </c>
      <c r="BA1" s="8" t="s">
        <v>488</v>
      </c>
      <c r="BB1" s="8" t="s">
        <v>489</v>
      </c>
      <c r="BC1" s="8" t="s">
        <v>490</v>
      </c>
      <c r="BD1" s="8" t="s">
        <v>491</v>
      </c>
      <c r="BE1" s="8" t="s">
        <v>492</v>
      </c>
      <c r="BF1" s="8" t="s">
        <v>493</v>
      </c>
      <c r="BG1" s="8" t="s">
        <v>494</v>
      </c>
      <c r="BH1" s="8" t="s">
        <v>495</v>
      </c>
      <c r="BI1" s="8" t="s">
        <v>496</v>
      </c>
      <c r="BJ1" s="8" t="s">
        <v>497</v>
      </c>
      <c r="BK1" s="8" t="s">
        <v>498</v>
      </c>
      <c r="BL1" s="8" t="s">
        <v>499</v>
      </c>
      <c r="BM1" s="8" t="s">
        <v>500</v>
      </c>
      <c r="BN1" s="8" t="s">
        <v>501</v>
      </c>
      <c r="BO1" s="8" t="s">
        <v>502</v>
      </c>
      <c r="BP1" s="8" t="s">
        <v>503</v>
      </c>
      <c r="BQ1" s="8" t="s">
        <v>504</v>
      </c>
      <c r="BR1" s="8" t="s">
        <v>505</v>
      </c>
      <c r="BS1" s="8" t="s">
        <v>506</v>
      </c>
      <c r="BT1" s="8" t="s">
        <v>507</v>
      </c>
      <c r="BU1" s="8" t="s">
        <v>508</v>
      </c>
      <c r="BV1" s="8" t="s">
        <v>509</v>
      </c>
      <c r="BW1" s="8" t="s">
        <v>510</v>
      </c>
      <c r="BX1" s="8" t="s">
        <v>511</v>
      </c>
      <c r="BY1" s="8" t="s">
        <v>546</v>
      </c>
      <c r="BZ1" s="8" t="s">
        <v>547</v>
      </c>
      <c r="CA1" s="8" t="s">
        <v>548</v>
      </c>
      <c r="CB1" s="8" t="s">
        <v>549</v>
      </c>
      <c r="CC1" s="8" t="s">
        <v>550</v>
      </c>
      <c r="CD1" s="8" t="s">
        <v>551</v>
      </c>
      <c r="CE1" s="8" t="s">
        <v>552</v>
      </c>
      <c r="CF1" s="8" t="s">
        <v>65</v>
      </c>
      <c r="CG1" s="8" t="s">
        <v>475</v>
      </c>
      <c r="CH1" s="8" t="s">
        <v>591</v>
      </c>
      <c r="CI1" s="8" t="s">
        <v>476</v>
      </c>
      <c r="CJ1" s="8" t="s">
        <v>592</v>
      </c>
      <c r="CK1" s="8" t="s">
        <v>593</v>
      </c>
      <c r="CL1" s="8" t="s">
        <v>594</v>
      </c>
      <c r="CM1" s="8" t="s">
        <v>595</v>
      </c>
      <c r="CN1" s="8" t="s">
        <v>596</v>
      </c>
      <c r="CO1" s="8" t="s">
        <v>597</v>
      </c>
      <c r="CP1" s="8" t="s">
        <v>598</v>
      </c>
      <c r="CQ1" s="8" t="s">
        <v>477</v>
      </c>
      <c r="CR1" s="8" t="s">
        <v>599</v>
      </c>
      <c r="CS1" s="8" t="s">
        <v>478</v>
      </c>
      <c r="CT1" s="8" t="s">
        <v>512</v>
      </c>
      <c r="CU1" s="8" t="s">
        <v>513</v>
      </c>
      <c r="CV1" s="8" t="s">
        <v>514</v>
      </c>
      <c r="CW1" s="8" t="s">
        <v>515</v>
      </c>
      <c r="CX1" s="8" t="s">
        <v>516</v>
      </c>
      <c r="CY1" s="8" t="s">
        <v>517</v>
      </c>
      <c r="CZ1" s="8" t="s">
        <v>518</v>
      </c>
      <c r="DA1" s="8" t="s">
        <v>519</v>
      </c>
      <c r="DB1" s="8" t="s">
        <v>520</v>
      </c>
      <c r="DC1" s="8" t="s">
        <v>521</v>
      </c>
      <c r="DD1" s="8" t="s">
        <v>522</v>
      </c>
      <c r="DE1" s="8" t="s">
        <v>523</v>
      </c>
      <c r="DF1" s="8" t="s">
        <v>524</v>
      </c>
      <c r="DG1" s="8" t="s">
        <v>525</v>
      </c>
      <c r="DH1" s="8" t="s">
        <v>526</v>
      </c>
      <c r="DI1" s="8" t="s">
        <v>527</v>
      </c>
      <c r="DJ1" s="8" t="s">
        <v>528</v>
      </c>
      <c r="DK1" s="8" t="s">
        <v>529</v>
      </c>
      <c r="DL1" s="8" t="s">
        <v>530</v>
      </c>
      <c r="DM1" s="8" t="s">
        <v>531</v>
      </c>
      <c r="DN1" s="8" t="s">
        <v>532</v>
      </c>
      <c r="DO1" s="8" t="s">
        <v>533</v>
      </c>
      <c r="DP1" s="8" t="s">
        <v>534</v>
      </c>
      <c r="DQ1" s="8" t="s">
        <v>535</v>
      </c>
      <c r="DR1" s="8" t="s">
        <v>536</v>
      </c>
      <c r="DS1" s="8" t="s">
        <v>537</v>
      </c>
      <c r="DT1" s="8" t="s">
        <v>538</v>
      </c>
      <c r="DU1" s="8" t="s">
        <v>540</v>
      </c>
      <c r="DV1" s="8" t="s">
        <v>541</v>
      </c>
      <c r="DW1" s="8" t="s">
        <v>542</v>
      </c>
      <c r="DX1" s="8" t="s">
        <v>543</v>
      </c>
      <c r="DY1" s="8" t="s">
        <v>544</v>
      </c>
      <c r="DZ1" s="8" t="s">
        <v>545</v>
      </c>
      <c r="EA1" s="8" t="s">
        <v>553</v>
      </c>
      <c r="EB1" s="8" t="s">
        <v>554</v>
      </c>
      <c r="EC1" s="8" t="s">
        <v>555</v>
      </c>
      <c r="ED1" s="8" t="s">
        <v>556</v>
      </c>
      <c r="EE1" s="8" t="s">
        <v>557</v>
      </c>
      <c r="EF1" s="8" t="s">
        <v>558</v>
      </c>
      <c r="EG1" s="8" t="s">
        <v>559</v>
      </c>
      <c r="EH1" s="8" t="s">
        <v>539</v>
      </c>
      <c r="EI1" s="7" t="s">
        <v>104</v>
      </c>
    </row>
    <row r="2" spans="1:139" x14ac:dyDescent="0.2">
      <c r="A2" t="s">
        <v>600</v>
      </c>
      <c r="B2" t="s">
        <v>579</v>
      </c>
      <c r="C2" t="s">
        <v>105</v>
      </c>
      <c r="D2" s="3">
        <v>29</v>
      </c>
      <c r="E2" s="1" t="str">
        <f>VLOOKUP('Downloaded Data'!E2,Key!$A$5:$B$250,2)</f>
        <v>Greece</v>
      </c>
      <c r="F2" s="1">
        <f>7 - ('Downloaded Data'!G2 + 1)</f>
        <v>5</v>
      </c>
      <c r="G2" s="1">
        <f>7 - ('Downloaded Data'!H2 + 1)</f>
        <v>5</v>
      </c>
      <c r="H2" s="1">
        <f>'Downloaded Data'!I2 + 1</f>
        <v>4</v>
      </c>
      <c r="I2" s="1">
        <f xml:space="preserve"> 7 - ('Downloaded Data'!J2 + 1)</f>
        <v>5</v>
      </c>
      <c r="J2" s="1">
        <f>'Downloaded Data'!K2 + 1</f>
        <v>5</v>
      </c>
      <c r="K2" s="1">
        <f>'Downloaded Data'!L2 + 1</f>
        <v>5</v>
      </c>
      <c r="L2" s="4">
        <f t="shared" ref="L2:L33" si="0">SUM(F2:K2) / 6</f>
        <v>4.833333333333333</v>
      </c>
      <c r="M2" s="1">
        <f>7 - ('Downloaded Data'!N2 + 1)</f>
        <v>5</v>
      </c>
      <c r="N2" s="1">
        <f>'Downloaded Data'!O2 + 1</f>
        <v>5</v>
      </c>
      <c r="O2" s="1">
        <f>'Downloaded Data'!P2 + 1</f>
        <v>5</v>
      </c>
      <c r="P2" s="1">
        <f>'Downloaded Data'!Q2 + 1</f>
        <v>4</v>
      </c>
      <c r="Q2" s="1">
        <f>'Downloaded Data'!R2 + 1</f>
        <v>5</v>
      </c>
      <c r="R2" s="1">
        <f>'Downloaded Data'!S2 + 1</f>
        <v>4</v>
      </c>
      <c r="S2" s="4">
        <f t="shared" ref="S2:S33" si="1">SUM(M2:R2) / 6</f>
        <v>4.666666666666667</v>
      </c>
      <c r="T2" s="1">
        <f>'Downloaded Data'!U2 + 1</f>
        <v>4</v>
      </c>
      <c r="U2" s="1">
        <f xml:space="preserve"> 7 - ('Downloaded Data'!V2 + 1)</f>
        <v>4</v>
      </c>
      <c r="V2" s="1">
        <f>'Downloaded Data'!W2 + 1</f>
        <v>4</v>
      </c>
      <c r="W2" s="1">
        <f>7 - ('Downloaded Data'!X2 + 1)</f>
        <v>4</v>
      </c>
      <c r="X2" s="1">
        <f>7 - ('Downloaded Data'!Y2 + 1)</f>
        <v>5</v>
      </c>
      <c r="Y2" s="1">
        <f>7 - ('Downloaded Data'!Z2 + 1)</f>
        <v>5</v>
      </c>
      <c r="Z2" s="1">
        <f>7 - ('Downloaded Data'!AA2 + 1)</f>
        <v>4</v>
      </c>
      <c r="AA2" s="1">
        <f>'Downloaded Data'!AB2 + 1</f>
        <v>4</v>
      </c>
      <c r="AB2" s="5">
        <f t="shared" ref="AB2:AB33" si="2">SUM(T2:AA2) / 8</f>
        <v>4.25</v>
      </c>
      <c r="AC2" s="2">
        <f t="shared" ref="AC2:AC33" si="3">SUM(T2:AA2,M2:R2,F2:K2) / 20</f>
        <v>4.55</v>
      </c>
      <c r="AD2" s="1" t="s">
        <v>108</v>
      </c>
      <c r="AE2" s="3">
        <v>7</v>
      </c>
      <c r="AF2" s="3">
        <v>4</v>
      </c>
      <c r="AG2" s="3">
        <v>8</v>
      </c>
      <c r="AH2" s="3">
        <v>5</v>
      </c>
      <c r="AI2" s="3">
        <v>6</v>
      </c>
      <c r="AJ2" s="3">
        <v>8</v>
      </c>
      <c r="AK2" s="3">
        <v>5</v>
      </c>
      <c r="AL2" s="3">
        <v>3</v>
      </c>
      <c r="AM2" s="4">
        <f t="shared" ref="AM2:AM33" si="4">(AF2+AL2) / 2</f>
        <v>3.5</v>
      </c>
      <c r="AN2" s="4">
        <f t="shared" ref="AN2:AN33" si="5">(AH2+AI2) / 2</f>
        <v>5.5</v>
      </c>
      <c r="AO2" s="4">
        <f t="shared" ref="AO2:AO33" si="6">(AE2+AG2)/2</f>
        <v>7.5</v>
      </c>
      <c r="AP2" s="4">
        <f t="shared" ref="AP2:AP33" si="7">(AK2+AJ2)/2</f>
        <v>6.5</v>
      </c>
      <c r="AQ2" s="4">
        <f t="shared" ref="AQ2:AQ33" si="8">SUM(AE2:AL2) / 8</f>
        <v>5.75</v>
      </c>
      <c r="AR2" s="3">
        <v>8</v>
      </c>
      <c r="AS2" s="3">
        <v>7</v>
      </c>
      <c r="AT2" s="3">
        <v>3</v>
      </c>
      <c r="AU2" s="3">
        <v>5</v>
      </c>
      <c r="AV2" s="3">
        <v>6</v>
      </c>
      <c r="AW2" s="3">
        <v>7</v>
      </c>
      <c r="AX2" s="3">
        <v>6</v>
      </c>
      <c r="AY2" s="3">
        <v>5</v>
      </c>
      <c r="AZ2" s="3">
        <v>7</v>
      </c>
      <c r="BA2" s="3">
        <v>7</v>
      </c>
      <c r="BB2" s="3">
        <v>2</v>
      </c>
      <c r="BC2" s="3">
        <v>7</v>
      </c>
      <c r="BD2" s="1" t="str">
        <f>VLOOKUP('Downloaded Data'!AZ2,Key!$A$638:$C$639,3)</f>
        <v>Exploration</v>
      </c>
      <c r="BE2" s="1" t="str">
        <f>VLOOKUP('Downloaded Data'!BA2,Key!$A$641:$C$642,3)</f>
        <v>Expressiveness</v>
      </c>
      <c r="BF2" s="1" t="str">
        <f>VLOOKUP('Downloaded Data'!BB2,Key!$A$644:$C$645,3)</f>
        <v>Immersion</v>
      </c>
      <c r="BG2" s="1" t="str">
        <f>VLOOKUP('Downloaded Data'!BC2,Key!$A$647:$C$648,3)</f>
        <v>Immersion</v>
      </c>
      <c r="BH2" s="1" t="str">
        <f>VLOOKUP('Downloaded Data'!BD2,Key!$A$650:$C$651,3)</f>
        <v>Enjoyment</v>
      </c>
      <c r="BI2" s="1" t="str">
        <f>VLOOKUP('Downloaded Data'!BE2,Key!$A$653:$C$654,3)</f>
        <v>Exploration</v>
      </c>
      <c r="BJ2" s="1" t="str">
        <f>VLOOKUP('Downloaded Data'!BF2,Key!$A$656:$C$657,3)</f>
        <v>Expressiveness</v>
      </c>
      <c r="BK2" s="1" t="str">
        <f>VLOOKUP('Downloaded Data'!BG2,Key!$A$659:$C$660,3)</f>
        <v>Results_Worth_Effort</v>
      </c>
      <c r="BL2" s="1" t="str">
        <f>VLOOKUP('Downloaded Data'!BH2,Key!$A$662:$C$663,3)</f>
        <v>Expressiveness</v>
      </c>
      <c r="BM2" s="1" t="str">
        <f>VLOOKUP('Downloaded Data'!BI2,Key!$A$665:$C$666,3)</f>
        <v>Immersion</v>
      </c>
      <c r="BN2" s="1" t="str">
        <f>VLOOKUP('Downloaded Data'!BJ2,Key!$A$668:$C$669,3)</f>
        <v>Expressiveness</v>
      </c>
      <c r="BO2" s="1" t="str">
        <f>VLOOKUP('Downloaded Data'!BK2,Key!$A$671:$D$672,3)</f>
        <v>Results_Worth_Effort</v>
      </c>
      <c r="BP2" s="1" t="str">
        <f>VLOOKUP('Downloaded Data'!BL2,Key!$A$674:$C$675,3)</f>
        <v>Expressiveness</v>
      </c>
      <c r="BQ2" s="1" t="str">
        <f>VLOOKUP('Downloaded Data'!BM2,Key!$A$677:$C$678,3)</f>
        <v>Immersion</v>
      </c>
      <c r="BR2" s="1" t="str">
        <f>VLOOKUP('Downloaded Data'!BN2,Key!$A$680:$C$681,3)</f>
        <v>Exploration</v>
      </c>
      <c r="BS2" s="1">
        <f t="shared" ref="BS2:BS33" si="9">COUNTIF(BD2:BR2,"Exploration")</f>
        <v>3</v>
      </c>
      <c r="BT2" s="1">
        <f t="shared" ref="BT2:BT33" si="10">COUNTIF(BD2:BR2,"Expressiveness")</f>
        <v>5</v>
      </c>
      <c r="BU2" s="1">
        <f t="shared" ref="BU2:BU33" si="11">COUNTIF(BD2:BR2,"Collaboration")</f>
        <v>0</v>
      </c>
      <c r="BV2" s="1">
        <f t="shared" ref="BV2:BV33" si="12">COUNTIF(BD2:BR2,"Results_Worth_Effort")</f>
        <v>2</v>
      </c>
      <c r="BW2" s="1">
        <f t="shared" ref="BW2:BW33" si="13">COUNTIF(BD2:BR2,"Enjoyment")</f>
        <v>1</v>
      </c>
      <c r="BX2" s="1">
        <f t="shared" ref="BX2:BX33" si="14">COUNTIF(BD2:BR2,"Immersion")</f>
        <v>4</v>
      </c>
      <c r="BY2" s="4">
        <f t="shared" ref="BY2:BY33" si="15">((AY2+AS2) / 2) * BS2</f>
        <v>18</v>
      </c>
      <c r="BZ2" s="4">
        <f t="shared" ref="BZ2:BZ33" si="16">((BA2+AV2) / 2) * BT2</f>
        <v>32.5</v>
      </c>
      <c r="CA2" s="4">
        <f t="shared" ref="CA2:CA33" si="17">((BB2+AT2) / 2) * BU2</f>
        <v>0</v>
      </c>
      <c r="CB2" s="4">
        <f t="shared" ref="CB2:CB33" si="18">((AR2+AZ2)/2) * BV2</f>
        <v>15</v>
      </c>
      <c r="CC2" s="4">
        <v>5.5</v>
      </c>
      <c r="CD2" s="4">
        <f t="shared" ref="CD2:CD33" si="19">((BC2+AW2)/2)*BX2</f>
        <v>28</v>
      </c>
      <c r="CE2" s="4">
        <f t="shared" ref="CE2:CE33" si="20">((AT2+BB2)*BU2 + (AU2+AX2)*BW2 + (AS2+AY2)*BS2 + (AV2+BA2)*BT2 + (AW2+BC2)*BX2 + (AR2+AZ2)*BV2) / 3</f>
        <v>66</v>
      </c>
      <c r="CF2" s="1" t="s">
        <v>107</v>
      </c>
      <c r="CG2" s="3">
        <v>3</v>
      </c>
      <c r="CH2" s="3">
        <v>6</v>
      </c>
      <c r="CI2" s="3">
        <v>7</v>
      </c>
      <c r="CJ2" s="3">
        <v>9</v>
      </c>
      <c r="CK2" s="3">
        <v>8</v>
      </c>
      <c r="CL2" s="3">
        <v>5</v>
      </c>
      <c r="CM2" s="3">
        <v>4</v>
      </c>
      <c r="CN2" s="3">
        <v>7</v>
      </c>
      <c r="CO2" s="4">
        <f t="shared" ref="CO2:CO33" si="21">(CH2+CN2) / 2</f>
        <v>6.5</v>
      </c>
      <c r="CP2" s="4">
        <f t="shared" ref="CP2:CP33" si="22">(CJ2+CK2) / 2</f>
        <v>8.5</v>
      </c>
      <c r="CQ2" s="4">
        <f t="shared" ref="CQ2:CQ33" si="23">(CG2+CI2) / 2</f>
        <v>5</v>
      </c>
      <c r="CR2" s="4">
        <f t="shared" ref="CR2:CR33" si="24">(CL2+CM2) /2</f>
        <v>4.5</v>
      </c>
      <c r="CS2" s="4">
        <f t="shared" ref="CS2:CS33" si="25">SUM(CG2:CN2) / 8</f>
        <v>6.125</v>
      </c>
      <c r="CT2" s="3">
        <v>9</v>
      </c>
      <c r="CU2" s="3">
        <v>9</v>
      </c>
      <c r="CV2" s="3">
        <v>5</v>
      </c>
      <c r="CW2" s="3">
        <v>9</v>
      </c>
      <c r="CX2" s="3">
        <v>8</v>
      </c>
      <c r="CY2" s="3">
        <v>5</v>
      </c>
      <c r="CZ2" s="3">
        <v>9</v>
      </c>
      <c r="DA2" s="3">
        <v>9</v>
      </c>
      <c r="DB2" s="3">
        <v>9</v>
      </c>
      <c r="DC2" s="3">
        <v>9</v>
      </c>
      <c r="DD2" s="3">
        <v>2</v>
      </c>
      <c r="DE2" s="3">
        <v>3</v>
      </c>
      <c r="DF2" s="1" t="str">
        <f>VLOOKUP('Downloaded Data'!CL2,Key!$A$926:$C$927,3)</f>
        <v>Exploration</v>
      </c>
      <c r="DG2" s="1" t="str">
        <f>VLOOKUP('Downloaded Data'!CM2,Key!$A$929:$C$930,3)</f>
        <v>Expressiveness</v>
      </c>
      <c r="DH2" s="1" t="str">
        <f>VLOOKUP('Downloaded Data'!CN2,Key!$A$932:$C$933,3)</f>
        <v>Enjoyment</v>
      </c>
      <c r="DI2" s="1" t="str">
        <f>VLOOKUP('Downloaded Data'!CO2,Key!$A$935:$C$936,3)</f>
        <v>Results_Worth_Effort</v>
      </c>
      <c r="DJ2" s="1" t="str">
        <f>VLOOKUP('Downloaded Data'!CP2,Key!$A$938:$C$939,3)</f>
        <v>Enjoyment</v>
      </c>
      <c r="DK2" s="1" t="str">
        <f>VLOOKUP('Downloaded Data'!CQ2,Key!$A$941:$C$942,3)</f>
        <v>Exploration</v>
      </c>
      <c r="DL2" s="1" t="str">
        <f>VLOOKUP('Downloaded Data'!CR2,Key!$A$944:$C$945,3)</f>
        <v>Expressiveness</v>
      </c>
      <c r="DM2" s="1" t="str">
        <f>VLOOKUP('Downloaded Data'!CS2,Key!$A$947:$C$948,3)</f>
        <v>Results_Worth_Effort</v>
      </c>
      <c r="DN2" s="1" t="str">
        <f>VLOOKUP('Downloaded Data'!CT2,Key!$A$947:$D$948,3)</f>
        <v>Collaboration</v>
      </c>
      <c r="DO2" s="1" t="str">
        <f>VLOOKUP('Downloaded Data'!CU2,Key!$A$953:$D$954,3)</f>
        <v>Exploration</v>
      </c>
      <c r="DP2" s="1" t="str">
        <f>VLOOKUP('Downloaded Data'!CV2,Key!$A$956:$C$957,3)</f>
        <v>Expressiveness</v>
      </c>
      <c r="DQ2" s="1" t="str">
        <f>VLOOKUP('Downloaded Data'!CW2,Key!$A$959:$C$960,3)</f>
        <v>Results_Worth_Effort</v>
      </c>
      <c r="DR2" s="1" t="str">
        <f>VLOOKUP('Downloaded Data'!CX2,Key!$A$962:$C$963,3)</f>
        <v>Expressiveness</v>
      </c>
      <c r="DS2" s="1" t="str">
        <f>VLOOKUP('Downloaded Data'!CY2,Key!$A$965:$C$966,3)</f>
        <v>Immersion</v>
      </c>
      <c r="DT2" s="1" t="str">
        <f>VLOOKUP('Downloaded Data'!CZ2,Key!$A$968:$C$969,3)</f>
        <v>Exploration</v>
      </c>
      <c r="DU2" s="1">
        <f t="shared" ref="DU2:DU33" si="26">COUNTIF(DF2:DT2, "Exploration")</f>
        <v>4</v>
      </c>
      <c r="DV2" s="1">
        <f t="shared" ref="DV2:DV33" si="27">COUNTIF(DF2:DT2, "Expressiveness")</f>
        <v>4</v>
      </c>
      <c r="DW2" s="1">
        <f t="shared" ref="DW2:DW33" si="28">COUNTIF(DF2:DT2, "Collaboration")</f>
        <v>1</v>
      </c>
      <c r="DX2" s="1">
        <f t="shared" ref="DX2:DX33" si="29">COUNTIF(DF2:DT2, "Results_Worth_Effort")</f>
        <v>3</v>
      </c>
      <c r="DY2" s="1">
        <f t="shared" ref="DY2:DY33" si="30">COUNTIF(DF2:DT2, "Enjoyment")</f>
        <v>2</v>
      </c>
      <c r="DZ2" s="1">
        <f t="shared" ref="DZ2:DZ33" si="31">COUNTIF(DF2:DT2, "Immersion")</f>
        <v>1</v>
      </c>
      <c r="EA2" s="4">
        <f t="shared" ref="EA2:EA33" si="32">((CU2+DA2)/2) * DU2</f>
        <v>36</v>
      </c>
      <c r="EB2" s="4">
        <f t="shared" ref="EB2:EB33" si="33">((CX2+DC2)/2) *DV2</f>
        <v>34</v>
      </c>
      <c r="EC2" s="4">
        <f t="shared" ref="EC2:EC33" si="34">((DD2+CV2)/2)*DW2</f>
        <v>3.5</v>
      </c>
      <c r="ED2" s="4">
        <f t="shared" ref="ED2:ED33" si="35">((DB2+CT2)/2) *DX2</f>
        <v>27</v>
      </c>
      <c r="EE2" s="4">
        <f t="shared" ref="EE2:EE33" si="36">((DA2+CU2)/2) *DY2</f>
        <v>18</v>
      </c>
      <c r="EF2" s="4">
        <f t="shared" ref="EF2:EF33" si="37">((DE2+CY2)/2) *DZ2</f>
        <v>4</v>
      </c>
      <c r="EG2" s="4">
        <f t="shared" ref="EG2:EG33" si="38">((CV2+DD2)*DW2+(CZ2+CW2)*DY2+(CU2+DA2)*DU2+(CX2+DC2)*DV2+(CY2+DE2)*DZ2+(DB2+CT2)*DX2) / 3</f>
        <v>81.666666666666671</v>
      </c>
      <c r="EH2" s="1" t="str">
        <f>VLOOKUP('Downloaded Data'!DA2,Key!$A$971:$B$972,2)</f>
        <v>A: Writing Interface</v>
      </c>
      <c r="EI2" t="s">
        <v>115</v>
      </c>
    </row>
    <row r="3" spans="1:139" x14ac:dyDescent="0.2">
      <c r="A3" t="s">
        <v>600</v>
      </c>
      <c r="B3" t="s">
        <v>580</v>
      </c>
      <c r="C3" t="s">
        <v>109</v>
      </c>
      <c r="D3" s="3">
        <v>29</v>
      </c>
      <c r="E3" s="1" t="str">
        <f>VLOOKUP('Downloaded Data'!E3,Key!$A$5:$B$250,2)</f>
        <v>Portugal</v>
      </c>
      <c r="F3" s="1">
        <f>7 - ('Downloaded Data'!G3 + 1)</f>
        <v>5</v>
      </c>
      <c r="G3" s="1">
        <f>7 - ('Downloaded Data'!H3 + 1)</f>
        <v>5</v>
      </c>
      <c r="H3" s="1">
        <f>'Downloaded Data'!I3 + 1</f>
        <v>5</v>
      </c>
      <c r="I3" s="1">
        <f xml:space="preserve"> 7 - ('Downloaded Data'!J3 + 1)</f>
        <v>5</v>
      </c>
      <c r="J3" s="1">
        <f>'Downloaded Data'!K3 + 1</f>
        <v>5</v>
      </c>
      <c r="K3" s="1">
        <f>'Downloaded Data'!L3 + 1</f>
        <v>5</v>
      </c>
      <c r="L3" s="4">
        <f t="shared" si="0"/>
        <v>5</v>
      </c>
      <c r="M3" s="1">
        <f>7 - ('Downloaded Data'!N3 + 1)</f>
        <v>5</v>
      </c>
      <c r="N3" s="1">
        <f>'Downloaded Data'!O3 + 1</f>
        <v>5</v>
      </c>
      <c r="O3" s="1">
        <f>'Downloaded Data'!P3 + 1</f>
        <v>5</v>
      </c>
      <c r="P3" s="1">
        <f>'Downloaded Data'!Q3 + 1</f>
        <v>5</v>
      </c>
      <c r="Q3" s="1">
        <f>'Downloaded Data'!R3 + 1</f>
        <v>5</v>
      </c>
      <c r="R3" s="1">
        <f>'Downloaded Data'!S3 + 1</f>
        <v>5</v>
      </c>
      <c r="S3" s="4">
        <f t="shared" si="1"/>
        <v>5</v>
      </c>
      <c r="T3" s="1">
        <f>'Downloaded Data'!U3 + 1</f>
        <v>5</v>
      </c>
      <c r="U3" s="1">
        <f xml:space="preserve"> 7 - ('Downloaded Data'!V3 + 1)</f>
        <v>5</v>
      </c>
      <c r="V3" s="1">
        <f>'Downloaded Data'!W3 + 1</f>
        <v>5</v>
      </c>
      <c r="W3" s="1">
        <f>7 - ('Downloaded Data'!X3 + 1)</f>
        <v>2</v>
      </c>
      <c r="X3" s="1">
        <f>7 - ('Downloaded Data'!Y3 + 1)</f>
        <v>5</v>
      </c>
      <c r="Y3" s="1">
        <f>7 - ('Downloaded Data'!Z3 + 1)</f>
        <v>5</v>
      </c>
      <c r="Z3" s="1">
        <f>7 - ('Downloaded Data'!AA3 + 1)</f>
        <v>5</v>
      </c>
      <c r="AA3" s="1">
        <f>'Downloaded Data'!AB3 + 1</f>
        <v>5</v>
      </c>
      <c r="AB3" s="5">
        <f t="shared" si="2"/>
        <v>4.625</v>
      </c>
      <c r="AC3" s="2">
        <f t="shared" si="3"/>
        <v>4.8499999999999996</v>
      </c>
      <c r="AD3" s="1" t="s">
        <v>108</v>
      </c>
      <c r="AE3" s="3">
        <v>9</v>
      </c>
      <c r="AF3" s="3">
        <v>8</v>
      </c>
      <c r="AG3" s="3">
        <v>8</v>
      </c>
      <c r="AH3" s="3">
        <v>8</v>
      </c>
      <c r="AI3" s="3">
        <v>8</v>
      </c>
      <c r="AJ3" s="3">
        <v>8</v>
      </c>
      <c r="AK3" s="3">
        <v>8</v>
      </c>
      <c r="AL3" s="3">
        <v>8</v>
      </c>
      <c r="AM3" s="4">
        <f t="shared" si="4"/>
        <v>8</v>
      </c>
      <c r="AN3" s="4">
        <f t="shared" si="5"/>
        <v>8</v>
      </c>
      <c r="AO3" s="4">
        <f t="shared" si="6"/>
        <v>8.5</v>
      </c>
      <c r="AP3" s="4">
        <f t="shared" si="7"/>
        <v>8</v>
      </c>
      <c r="AQ3" s="4">
        <f t="shared" si="8"/>
        <v>8.125</v>
      </c>
      <c r="AR3" s="3">
        <v>7</v>
      </c>
      <c r="AS3" s="3">
        <v>7</v>
      </c>
      <c r="AT3" s="3">
        <v>6</v>
      </c>
      <c r="AU3" s="3">
        <v>7</v>
      </c>
      <c r="AV3" s="3">
        <v>4</v>
      </c>
      <c r="AW3" s="3">
        <v>6</v>
      </c>
      <c r="AX3" s="3">
        <v>5</v>
      </c>
      <c r="AY3" s="3">
        <v>6</v>
      </c>
      <c r="AZ3" s="3">
        <v>6</v>
      </c>
      <c r="BA3" s="3">
        <v>7</v>
      </c>
      <c r="BB3" s="3">
        <v>7</v>
      </c>
      <c r="BC3" s="3">
        <v>4</v>
      </c>
      <c r="BD3" s="1" t="str">
        <f>VLOOKUP('Downloaded Data'!AZ3,Key!$A$638:$C$639,3)</f>
        <v>Exploration</v>
      </c>
      <c r="BE3" s="1" t="str">
        <f>VLOOKUP('Downloaded Data'!BA3,Key!$A$641:$C$642,3)</f>
        <v>Results_Worth_Effort</v>
      </c>
      <c r="BF3" s="1" t="str">
        <f>VLOOKUP('Downloaded Data'!BB3,Key!$A$644:$C$645,3)</f>
        <v>Enjoyment</v>
      </c>
      <c r="BG3" s="1" t="str">
        <f>VLOOKUP('Downloaded Data'!BC3,Key!$A$647:$C$648,3)</f>
        <v>Results_Worth_Effort</v>
      </c>
      <c r="BH3" s="1" t="str">
        <f>VLOOKUP('Downloaded Data'!BD3,Key!$A$650:$C$651,3)</f>
        <v>Enjoyment</v>
      </c>
      <c r="BI3" s="1" t="str">
        <f>VLOOKUP('Downloaded Data'!BE3,Key!$A$653:$C$654,3)</f>
        <v>Results_Worth_Effort</v>
      </c>
      <c r="BJ3" s="1" t="str">
        <f>VLOOKUP('Downloaded Data'!BF3,Key!$A$656:$C$657,3)</f>
        <v>Expressiveness</v>
      </c>
      <c r="BK3" s="1" t="str">
        <f>VLOOKUP('Downloaded Data'!BG3,Key!$A$659:$C$660,3)</f>
        <v>Results_Worth_Effort</v>
      </c>
      <c r="BL3" s="1" t="str">
        <f>VLOOKUP('Downloaded Data'!BH3,Key!$A$662:$C$663,3)</f>
        <v>Expressiveness</v>
      </c>
      <c r="BM3" s="1" t="str">
        <f>VLOOKUP('Downloaded Data'!BI3,Key!$A$665:$C$666,3)</f>
        <v>Exploration</v>
      </c>
      <c r="BN3" s="1" t="str">
        <f>VLOOKUP('Downloaded Data'!BJ3,Key!$A$668:$C$669,3)</f>
        <v>Expressiveness</v>
      </c>
      <c r="BO3" s="1" t="str">
        <f>VLOOKUP('Downloaded Data'!BK3,Key!$A$671:$D$672,3)</f>
        <v>Results_Worth_Effort</v>
      </c>
      <c r="BP3" s="1" t="str">
        <f>VLOOKUP('Downloaded Data'!BL3,Key!$A$674:$C$675,3)</f>
        <v>Exploration</v>
      </c>
      <c r="BQ3" s="1" t="str">
        <f>VLOOKUP('Downloaded Data'!BM3,Key!$A$677:$C$678,3)</f>
        <v>Immersion</v>
      </c>
      <c r="BR3" s="1" t="str">
        <f>VLOOKUP('Downloaded Data'!BN3,Key!$A$680:$C$681,3)</f>
        <v>Exploration</v>
      </c>
      <c r="BS3" s="1">
        <f t="shared" si="9"/>
        <v>4</v>
      </c>
      <c r="BT3" s="1">
        <f t="shared" si="10"/>
        <v>3</v>
      </c>
      <c r="BU3" s="1">
        <f t="shared" si="11"/>
        <v>0</v>
      </c>
      <c r="BV3" s="1">
        <f t="shared" si="12"/>
        <v>5</v>
      </c>
      <c r="BW3" s="1">
        <f t="shared" si="13"/>
        <v>2</v>
      </c>
      <c r="BX3" s="1">
        <f t="shared" si="14"/>
        <v>1</v>
      </c>
      <c r="BY3" s="4">
        <f t="shared" si="15"/>
        <v>26</v>
      </c>
      <c r="BZ3" s="4">
        <f t="shared" si="16"/>
        <v>16.5</v>
      </c>
      <c r="CA3" s="4">
        <f t="shared" si="17"/>
        <v>0</v>
      </c>
      <c r="CB3" s="4">
        <f t="shared" si="18"/>
        <v>32.5</v>
      </c>
      <c r="CC3" s="4">
        <v>12</v>
      </c>
      <c r="CD3" s="4">
        <f t="shared" si="19"/>
        <v>5</v>
      </c>
      <c r="CE3" s="4">
        <f t="shared" si="20"/>
        <v>61.333333333333336</v>
      </c>
      <c r="CF3" s="1" t="s">
        <v>107</v>
      </c>
      <c r="CG3" s="3">
        <v>9</v>
      </c>
      <c r="CH3" s="3">
        <v>8</v>
      </c>
      <c r="CI3" s="3">
        <v>7</v>
      </c>
      <c r="CJ3" s="3">
        <v>8</v>
      </c>
      <c r="CK3" s="3">
        <v>8</v>
      </c>
      <c r="CL3" s="3">
        <v>8</v>
      </c>
      <c r="CM3" s="3">
        <v>8</v>
      </c>
      <c r="CN3" s="3">
        <v>9</v>
      </c>
      <c r="CO3" s="4">
        <f t="shared" si="21"/>
        <v>8.5</v>
      </c>
      <c r="CP3" s="4">
        <f t="shared" si="22"/>
        <v>8</v>
      </c>
      <c r="CQ3" s="4">
        <f t="shared" si="23"/>
        <v>8</v>
      </c>
      <c r="CR3" s="4">
        <f t="shared" si="24"/>
        <v>8</v>
      </c>
      <c r="CS3" s="4">
        <f t="shared" si="25"/>
        <v>8.125</v>
      </c>
      <c r="CT3" s="3">
        <v>4</v>
      </c>
      <c r="CU3" s="3">
        <v>4</v>
      </c>
      <c r="CV3" s="3">
        <v>4</v>
      </c>
      <c r="CW3" s="3">
        <v>3</v>
      </c>
      <c r="CX3" s="3">
        <v>3</v>
      </c>
      <c r="CY3" s="3">
        <v>5</v>
      </c>
      <c r="CZ3" s="3">
        <v>2</v>
      </c>
      <c r="DA3" s="3">
        <v>2</v>
      </c>
      <c r="DB3" s="3">
        <v>1</v>
      </c>
      <c r="DC3" s="3">
        <v>1</v>
      </c>
      <c r="DD3" s="3">
        <v>1</v>
      </c>
      <c r="DE3" s="3">
        <v>4</v>
      </c>
      <c r="DF3" s="1" t="str">
        <f>VLOOKUP('Downloaded Data'!CL3,Key!$A$926:$C$927,3)</f>
        <v>Exploration</v>
      </c>
      <c r="DG3" s="1" t="str">
        <f>VLOOKUP('Downloaded Data'!CM3,Key!$A$929:$C$930,3)</f>
        <v>Results_Worth_Effort</v>
      </c>
      <c r="DH3" s="1" t="str">
        <f>VLOOKUP('Downloaded Data'!CN3,Key!$A$932:$C$933,3)</f>
        <v>Enjoyment</v>
      </c>
      <c r="DI3" s="1" t="str">
        <f>VLOOKUP('Downloaded Data'!CO3,Key!$A$935:$C$936,3)</f>
        <v>Results_Worth_Effort</v>
      </c>
      <c r="DJ3" s="1" t="str">
        <f>VLOOKUP('Downloaded Data'!CP3,Key!$A$938:$C$939,3)</f>
        <v>Enjoyment</v>
      </c>
      <c r="DK3" s="1" t="str">
        <f>VLOOKUP('Downloaded Data'!CQ3,Key!$A$941:$C$942,3)</f>
        <v>Results_Worth_Effort</v>
      </c>
      <c r="DL3" s="1" t="str">
        <f>VLOOKUP('Downloaded Data'!CR3,Key!$A$944:$C$945,3)</f>
        <v>Expressiveness</v>
      </c>
      <c r="DM3" s="1" t="str">
        <f>VLOOKUP('Downloaded Data'!CS3,Key!$A$947:$C$948,3)</f>
        <v>Results_Worth_Effort</v>
      </c>
      <c r="DN3" s="1" t="str">
        <f>VLOOKUP('Downloaded Data'!CT3,Key!$A$947:$D$948,3)</f>
        <v>Collaboration</v>
      </c>
      <c r="DO3" s="1" t="str">
        <f>VLOOKUP('Downloaded Data'!CU3,Key!$A$953:$D$954,3)</f>
        <v>Exploration</v>
      </c>
      <c r="DP3" s="1" t="str">
        <f>VLOOKUP('Downloaded Data'!CV3,Key!$A$956:$C$957,3)</f>
        <v>Collaboration</v>
      </c>
      <c r="DQ3" s="1" t="str">
        <f>VLOOKUP('Downloaded Data'!CW3,Key!$A$959:$C$960,3)</f>
        <v>Results_Worth_Effort</v>
      </c>
      <c r="DR3" s="1" t="str">
        <f>VLOOKUP('Downloaded Data'!CX3,Key!$A$962:$C$963,3)</f>
        <v>Exploration</v>
      </c>
      <c r="DS3" s="1" t="str">
        <f>VLOOKUP('Downloaded Data'!CY3,Key!$A$965:$C$966,3)</f>
        <v>Collaboration</v>
      </c>
      <c r="DT3" s="1" t="str">
        <f>VLOOKUP('Downloaded Data'!CZ3,Key!$A$968:$C$969,3)</f>
        <v>Enjoyment</v>
      </c>
      <c r="DU3" s="1">
        <f t="shared" si="26"/>
        <v>3</v>
      </c>
      <c r="DV3" s="1">
        <f t="shared" si="27"/>
        <v>1</v>
      </c>
      <c r="DW3" s="1">
        <f t="shared" si="28"/>
        <v>3</v>
      </c>
      <c r="DX3" s="1">
        <f t="shared" si="29"/>
        <v>5</v>
      </c>
      <c r="DY3" s="1">
        <f t="shared" si="30"/>
        <v>3</v>
      </c>
      <c r="DZ3" s="1">
        <f t="shared" si="31"/>
        <v>0</v>
      </c>
      <c r="EA3" s="4">
        <f t="shared" si="32"/>
        <v>9</v>
      </c>
      <c r="EB3" s="4">
        <f t="shared" si="33"/>
        <v>2</v>
      </c>
      <c r="EC3" s="4">
        <f t="shared" si="34"/>
        <v>7.5</v>
      </c>
      <c r="ED3" s="4">
        <f t="shared" si="35"/>
        <v>12.5</v>
      </c>
      <c r="EE3" s="4">
        <f t="shared" si="36"/>
        <v>9</v>
      </c>
      <c r="EF3" s="4">
        <f t="shared" si="37"/>
        <v>0</v>
      </c>
      <c r="EG3" s="4">
        <f t="shared" si="38"/>
        <v>25.666666666666668</v>
      </c>
      <c r="EH3" s="1" t="str">
        <f>VLOOKUP('Downloaded Data'!DA3,Key!$A$971:$B$972,2)</f>
        <v>A: Writing Interface</v>
      </c>
    </row>
    <row r="4" spans="1:139" x14ac:dyDescent="0.2">
      <c r="A4" t="s">
        <v>600</v>
      </c>
      <c r="B4" t="s">
        <v>580</v>
      </c>
      <c r="C4" t="s">
        <v>109</v>
      </c>
      <c r="D4" s="3">
        <v>35</v>
      </c>
      <c r="E4" s="1" t="str">
        <f>VLOOKUP('Downloaded Data'!E4,Key!$A$5:$B$250,2)</f>
        <v>Portugal</v>
      </c>
      <c r="F4" s="1">
        <f>7 - ('Downloaded Data'!G4 + 1)</f>
        <v>4</v>
      </c>
      <c r="G4" s="1">
        <f>7 - ('Downloaded Data'!H4 + 1)</f>
        <v>4</v>
      </c>
      <c r="H4" s="1">
        <f>'Downloaded Data'!I4 + 1</f>
        <v>5</v>
      </c>
      <c r="I4" s="1">
        <f xml:space="preserve"> 7 - ('Downloaded Data'!J4 + 1)</f>
        <v>3</v>
      </c>
      <c r="J4" s="1">
        <f>'Downloaded Data'!K4 + 1</f>
        <v>4</v>
      </c>
      <c r="K4" s="1">
        <f>'Downloaded Data'!L4 + 1</f>
        <v>5</v>
      </c>
      <c r="L4" s="4">
        <f t="shared" si="0"/>
        <v>4.166666666666667</v>
      </c>
      <c r="M4" s="1">
        <f>7 - ('Downloaded Data'!N4 + 1)</f>
        <v>3</v>
      </c>
      <c r="N4" s="1">
        <f>'Downloaded Data'!O4 + 1</f>
        <v>3</v>
      </c>
      <c r="O4" s="1">
        <f>'Downloaded Data'!P4 + 1</f>
        <v>4</v>
      </c>
      <c r="P4" s="1">
        <f>'Downloaded Data'!Q4 + 1</f>
        <v>5</v>
      </c>
      <c r="Q4" s="1">
        <f>'Downloaded Data'!R4 + 1</f>
        <v>5</v>
      </c>
      <c r="R4" s="1">
        <f>'Downloaded Data'!S4 + 1</f>
        <v>5</v>
      </c>
      <c r="S4" s="4">
        <f t="shared" si="1"/>
        <v>4.166666666666667</v>
      </c>
      <c r="T4" s="1">
        <f>'Downloaded Data'!U4 + 1</f>
        <v>5</v>
      </c>
      <c r="U4" s="1">
        <f xml:space="preserve"> 7 - ('Downloaded Data'!V4 + 1)</f>
        <v>3</v>
      </c>
      <c r="V4" s="1">
        <f>'Downloaded Data'!W4 + 1</f>
        <v>5</v>
      </c>
      <c r="W4" s="1">
        <f>7 - ('Downloaded Data'!X4 + 1)</f>
        <v>5</v>
      </c>
      <c r="X4" s="1">
        <f>7 - ('Downloaded Data'!Y4 + 1)</f>
        <v>4</v>
      </c>
      <c r="Y4" s="1">
        <f>7 - ('Downloaded Data'!Z4 + 1)</f>
        <v>4</v>
      </c>
      <c r="Z4" s="1">
        <f>7 - ('Downloaded Data'!AA4 + 1)</f>
        <v>4</v>
      </c>
      <c r="AA4" s="1">
        <f>'Downloaded Data'!AB4 + 1</f>
        <v>5</v>
      </c>
      <c r="AB4" s="5">
        <f t="shared" si="2"/>
        <v>4.375</v>
      </c>
      <c r="AC4" s="2">
        <f t="shared" si="3"/>
        <v>4.25</v>
      </c>
      <c r="AD4" s="1" t="s">
        <v>108</v>
      </c>
      <c r="AE4" s="3">
        <v>8</v>
      </c>
      <c r="AF4" s="3">
        <v>6</v>
      </c>
      <c r="AG4" s="3">
        <v>8</v>
      </c>
      <c r="AH4" s="3">
        <v>2</v>
      </c>
      <c r="AI4" s="3">
        <v>6</v>
      </c>
      <c r="AJ4" s="3">
        <v>7</v>
      </c>
      <c r="AK4" s="3">
        <v>6</v>
      </c>
      <c r="AL4" s="3">
        <v>5</v>
      </c>
      <c r="AM4" s="4">
        <f t="shared" si="4"/>
        <v>5.5</v>
      </c>
      <c r="AN4" s="4">
        <f t="shared" si="5"/>
        <v>4</v>
      </c>
      <c r="AO4" s="4">
        <f t="shared" si="6"/>
        <v>8</v>
      </c>
      <c r="AP4" s="4">
        <f t="shared" si="7"/>
        <v>6.5</v>
      </c>
      <c r="AQ4" s="4">
        <f t="shared" si="8"/>
        <v>6</v>
      </c>
      <c r="AR4" s="3">
        <v>5</v>
      </c>
      <c r="AS4" s="3">
        <v>5</v>
      </c>
      <c r="AT4" s="3">
        <v>0</v>
      </c>
      <c r="AU4" s="3">
        <v>0</v>
      </c>
      <c r="AV4" s="3">
        <v>2</v>
      </c>
      <c r="AW4" s="3">
        <v>5</v>
      </c>
      <c r="AX4" s="3">
        <v>1</v>
      </c>
      <c r="AY4" s="3">
        <v>5</v>
      </c>
      <c r="AZ4" s="3">
        <v>2</v>
      </c>
      <c r="BA4" s="3">
        <v>4</v>
      </c>
      <c r="BB4" s="3">
        <v>0</v>
      </c>
      <c r="BC4" s="3">
        <v>5</v>
      </c>
      <c r="BD4" s="1" t="str">
        <f>VLOOKUP('Downloaded Data'!AZ4,Key!$A$638:$C$639,3)</f>
        <v>Exploration</v>
      </c>
      <c r="BE4" s="1" t="str">
        <f>VLOOKUP('Downloaded Data'!BA4,Key!$A$641:$C$642,3)</f>
        <v>Expressiveness</v>
      </c>
      <c r="BF4" s="1" t="str">
        <f>VLOOKUP('Downloaded Data'!BB4,Key!$A$644:$C$645,3)</f>
        <v>Immersion</v>
      </c>
      <c r="BG4" s="1" t="str">
        <f>VLOOKUP('Downloaded Data'!BC4,Key!$A$647:$C$648,3)</f>
        <v>Immersion</v>
      </c>
      <c r="BH4" s="1" t="str">
        <f>VLOOKUP('Downloaded Data'!BD4,Key!$A$650:$C$651,3)</f>
        <v>Enjoyment</v>
      </c>
      <c r="BI4" s="1" t="str">
        <f>VLOOKUP('Downloaded Data'!BE4,Key!$A$653:$C$654,3)</f>
        <v>Exploration</v>
      </c>
      <c r="BJ4" s="1" t="str">
        <f>VLOOKUP('Downloaded Data'!BF4,Key!$A$656:$C$657,3)</f>
        <v>Immersion</v>
      </c>
      <c r="BK4" s="1" t="str">
        <f>VLOOKUP('Downloaded Data'!BG4,Key!$A$659:$C$660,3)</f>
        <v>Results_Worth_Effort</v>
      </c>
      <c r="BL4" s="1" t="str">
        <f>VLOOKUP('Downloaded Data'!BH4,Key!$A$662:$C$663,3)</f>
        <v>Expressiveness</v>
      </c>
      <c r="BM4" s="1" t="str">
        <f>VLOOKUP('Downloaded Data'!BI4,Key!$A$665:$C$666,3)</f>
        <v>Immersion</v>
      </c>
      <c r="BN4" s="1" t="str">
        <f>VLOOKUP('Downloaded Data'!BJ4,Key!$A$668:$C$669,3)</f>
        <v>Expressiveness</v>
      </c>
      <c r="BO4" s="1" t="str">
        <f>VLOOKUP('Downloaded Data'!BK4,Key!$A$671:$D$672,3)</f>
        <v>Results_Worth_Effort</v>
      </c>
      <c r="BP4" s="1" t="str">
        <f>VLOOKUP('Downloaded Data'!BL4,Key!$A$674:$C$675,3)</f>
        <v>Exploration</v>
      </c>
      <c r="BQ4" s="1" t="str">
        <f>VLOOKUP('Downloaded Data'!BM4,Key!$A$677:$C$678,3)</f>
        <v>Immersion</v>
      </c>
      <c r="BR4" s="1" t="str">
        <f>VLOOKUP('Downloaded Data'!BN4,Key!$A$680:$C$681,3)</f>
        <v>Exploration</v>
      </c>
      <c r="BS4" s="1">
        <f t="shared" si="9"/>
        <v>4</v>
      </c>
      <c r="BT4" s="1">
        <f t="shared" si="10"/>
        <v>3</v>
      </c>
      <c r="BU4" s="1">
        <f t="shared" si="11"/>
        <v>0</v>
      </c>
      <c r="BV4" s="1">
        <f t="shared" si="12"/>
        <v>2</v>
      </c>
      <c r="BW4" s="1">
        <f t="shared" si="13"/>
        <v>1</v>
      </c>
      <c r="BX4" s="1">
        <f t="shared" si="14"/>
        <v>5</v>
      </c>
      <c r="BY4" s="4">
        <f t="shared" si="15"/>
        <v>20</v>
      </c>
      <c r="BZ4" s="4">
        <f t="shared" si="16"/>
        <v>9</v>
      </c>
      <c r="CA4" s="4">
        <f t="shared" si="17"/>
        <v>0</v>
      </c>
      <c r="CB4" s="4">
        <f t="shared" si="18"/>
        <v>7</v>
      </c>
      <c r="CC4" s="4">
        <v>0.5</v>
      </c>
      <c r="CD4" s="4">
        <f t="shared" si="19"/>
        <v>25</v>
      </c>
      <c r="CE4" s="4">
        <f t="shared" si="20"/>
        <v>41</v>
      </c>
      <c r="CF4" s="1" t="s">
        <v>107</v>
      </c>
      <c r="CG4" s="3">
        <v>7</v>
      </c>
      <c r="CH4" s="3">
        <v>7</v>
      </c>
      <c r="CI4" s="3">
        <v>7</v>
      </c>
      <c r="CJ4" s="3">
        <v>8</v>
      </c>
      <c r="CK4" s="3">
        <v>8</v>
      </c>
      <c r="CL4" s="3">
        <v>6</v>
      </c>
      <c r="CM4" s="3">
        <v>0</v>
      </c>
      <c r="CN4" s="3">
        <v>6</v>
      </c>
      <c r="CO4" s="4">
        <f t="shared" si="21"/>
        <v>6.5</v>
      </c>
      <c r="CP4" s="4">
        <f t="shared" si="22"/>
        <v>8</v>
      </c>
      <c r="CQ4" s="4">
        <f t="shared" si="23"/>
        <v>7</v>
      </c>
      <c r="CR4" s="4">
        <f t="shared" si="24"/>
        <v>3</v>
      </c>
      <c r="CS4" s="4">
        <f t="shared" si="25"/>
        <v>6.125</v>
      </c>
      <c r="CT4" s="3">
        <v>6</v>
      </c>
      <c r="CU4" s="3">
        <v>6</v>
      </c>
      <c r="CV4" s="3">
        <v>0</v>
      </c>
      <c r="CW4" s="3">
        <v>3</v>
      </c>
      <c r="CX4" s="3">
        <v>5</v>
      </c>
      <c r="CY4" s="3">
        <v>6</v>
      </c>
      <c r="CZ4" s="3">
        <v>5</v>
      </c>
      <c r="DA4" s="3">
        <v>6</v>
      </c>
      <c r="DB4" s="3">
        <v>4</v>
      </c>
      <c r="DC4" s="3">
        <v>6</v>
      </c>
      <c r="DD4" s="3">
        <v>0</v>
      </c>
      <c r="DE4" s="3">
        <v>6</v>
      </c>
      <c r="DF4" s="1" t="str">
        <f>VLOOKUP('Downloaded Data'!CL4,Key!$A$926:$C$927,3)</f>
        <v>Exploration</v>
      </c>
      <c r="DG4" s="1" t="str">
        <f>VLOOKUP('Downloaded Data'!CM4,Key!$A$929:$C$930,3)</f>
        <v>Expressiveness</v>
      </c>
      <c r="DH4" s="1" t="str">
        <f>VLOOKUP('Downloaded Data'!CN4,Key!$A$932:$C$933,3)</f>
        <v>Immersion</v>
      </c>
      <c r="DI4" s="1" t="str">
        <f>VLOOKUP('Downloaded Data'!CO4,Key!$A$935:$C$936,3)</f>
        <v>Results_Worth_Effort</v>
      </c>
      <c r="DJ4" s="1" t="str">
        <f>VLOOKUP('Downloaded Data'!CP4,Key!$A$938:$C$939,3)</f>
        <v>Enjoyment</v>
      </c>
      <c r="DK4" s="1" t="str">
        <f>VLOOKUP('Downloaded Data'!CQ4,Key!$A$941:$C$942,3)</f>
        <v>Exploration</v>
      </c>
      <c r="DL4" s="1" t="str">
        <f>VLOOKUP('Downloaded Data'!CR4,Key!$A$944:$C$945,3)</f>
        <v>Expressiveness</v>
      </c>
      <c r="DM4" s="1" t="str">
        <f>VLOOKUP('Downloaded Data'!CS4,Key!$A$947:$C$948,3)</f>
        <v>Results_Worth_Effort</v>
      </c>
      <c r="DN4" s="1" t="str">
        <f>VLOOKUP('Downloaded Data'!CT4,Key!$A$947:$D$948,3)</f>
        <v>Collaboration</v>
      </c>
      <c r="DO4" s="1" t="str">
        <f>VLOOKUP('Downloaded Data'!CU4,Key!$A$953:$D$954,3)</f>
        <v>Exploration</v>
      </c>
      <c r="DP4" s="1" t="str">
        <f>VLOOKUP('Downloaded Data'!CV4,Key!$A$956:$C$957,3)</f>
        <v>Expressiveness</v>
      </c>
      <c r="DQ4" s="1" t="str">
        <f>VLOOKUP('Downloaded Data'!CW4,Key!$A$959:$C$960,3)</f>
        <v>Enjoyment</v>
      </c>
      <c r="DR4" s="1" t="str">
        <f>VLOOKUP('Downloaded Data'!CX4,Key!$A$962:$C$963,3)</f>
        <v>Exploration</v>
      </c>
      <c r="DS4" s="1" t="str">
        <f>VLOOKUP('Downloaded Data'!CY4,Key!$A$965:$C$966,3)</f>
        <v>Immersion</v>
      </c>
      <c r="DT4" s="1" t="str">
        <f>VLOOKUP('Downloaded Data'!CZ4,Key!$A$968:$C$969,3)</f>
        <v>Exploration</v>
      </c>
      <c r="DU4" s="1">
        <f t="shared" si="26"/>
        <v>5</v>
      </c>
      <c r="DV4" s="1">
        <f t="shared" si="27"/>
        <v>3</v>
      </c>
      <c r="DW4" s="1">
        <f t="shared" si="28"/>
        <v>1</v>
      </c>
      <c r="DX4" s="1">
        <f t="shared" si="29"/>
        <v>2</v>
      </c>
      <c r="DY4" s="1">
        <f t="shared" si="30"/>
        <v>2</v>
      </c>
      <c r="DZ4" s="1">
        <f t="shared" si="31"/>
        <v>2</v>
      </c>
      <c r="EA4" s="4">
        <f t="shared" si="32"/>
        <v>30</v>
      </c>
      <c r="EB4" s="4">
        <f t="shared" si="33"/>
        <v>16.5</v>
      </c>
      <c r="EC4" s="4">
        <f t="shared" si="34"/>
        <v>0</v>
      </c>
      <c r="ED4" s="4">
        <f t="shared" si="35"/>
        <v>10</v>
      </c>
      <c r="EE4" s="4">
        <f t="shared" si="36"/>
        <v>12</v>
      </c>
      <c r="EF4" s="4">
        <f t="shared" si="37"/>
        <v>12</v>
      </c>
      <c r="EG4" s="4">
        <f t="shared" si="38"/>
        <v>51</v>
      </c>
      <c r="EH4" s="1" t="str">
        <f>VLOOKUP('Downloaded Data'!DA4,Key!$A$971:$B$972,2)</f>
        <v>A: Writing Interface</v>
      </c>
    </row>
    <row r="5" spans="1:139" x14ac:dyDescent="0.2">
      <c r="A5" t="s">
        <v>600</v>
      </c>
      <c r="B5" t="s">
        <v>580</v>
      </c>
      <c r="C5" t="s">
        <v>109</v>
      </c>
      <c r="D5" s="3">
        <v>42</v>
      </c>
      <c r="E5" s="1" t="str">
        <f>VLOOKUP('Downloaded Data'!E5,Key!$A$5:$B$250,2)</f>
        <v>Portugal</v>
      </c>
      <c r="F5" s="1">
        <f>7 - ('Downloaded Data'!G5 + 1)</f>
        <v>5</v>
      </c>
      <c r="G5" s="1">
        <f>7 - ('Downloaded Data'!H5 + 1)</f>
        <v>5</v>
      </c>
      <c r="H5" s="1">
        <f>'Downloaded Data'!I5 + 1</f>
        <v>5</v>
      </c>
      <c r="I5" s="1">
        <f xml:space="preserve"> 7 - ('Downloaded Data'!J5 + 1)</f>
        <v>5</v>
      </c>
      <c r="J5" s="1">
        <f>'Downloaded Data'!K5 + 1</f>
        <v>5</v>
      </c>
      <c r="K5" s="1">
        <f>'Downloaded Data'!L5 + 1</f>
        <v>5</v>
      </c>
      <c r="L5" s="4">
        <f t="shared" si="0"/>
        <v>5</v>
      </c>
      <c r="M5" s="1">
        <f>7 - ('Downloaded Data'!N5 + 1)</f>
        <v>5</v>
      </c>
      <c r="N5" s="1">
        <f>'Downloaded Data'!O5 + 1</f>
        <v>5</v>
      </c>
      <c r="O5" s="1">
        <f>'Downloaded Data'!P5 + 1</f>
        <v>5</v>
      </c>
      <c r="P5" s="1">
        <f>'Downloaded Data'!Q5 + 1</f>
        <v>5</v>
      </c>
      <c r="Q5" s="1">
        <f>'Downloaded Data'!R5 + 1</f>
        <v>4</v>
      </c>
      <c r="R5" s="1">
        <f>'Downloaded Data'!S5 + 1</f>
        <v>5</v>
      </c>
      <c r="S5" s="4">
        <f t="shared" si="1"/>
        <v>4.833333333333333</v>
      </c>
      <c r="T5" s="1">
        <f>'Downloaded Data'!U5 + 1</f>
        <v>3</v>
      </c>
      <c r="U5" s="1">
        <f xml:space="preserve"> 7 - ('Downloaded Data'!V5 + 1)</f>
        <v>3</v>
      </c>
      <c r="V5" s="1">
        <f>'Downloaded Data'!W5 + 1</f>
        <v>3</v>
      </c>
      <c r="W5" s="1">
        <f>7 - ('Downloaded Data'!X5 + 1)</f>
        <v>3</v>
      </c>
      <c r="X5" s="1">
        <f>7 - ('Downloaded Data'!Y5 + 1)</f>
        <v>2</v>
      </c>
      <c r="Y5" s="1">
        <f>7 - ('Downloaded Data'!Z5 + 1)</f>
        <v>3</v>
      </c>
      <c r="Z5" s="1">
        <f>7 - ('Downloaded Data'!AA5 + 1)</f>
        <v>3</v>
      </c>
      <c r="AA5" s="1">
        <f>'Downloaded Data'!AB5 + 1</f>
        <v>2</v>
      </c>
      <c r="AB5" s="5">
        <f t="shared" si="2"/>
        <v>2.75</v>
      </c>
      <c r="AC5" s="2">
        <f t="shared" si="3"/>
        <v>4.05</v>
      </c>
      <c r="AD5" s="1" t="s">
        <v>108</v>
      </c>
      <c r="AE5" s="3">
        <v>8</v>
      </c>
      <c r="AF5" s="3">
        <v>1</v>
      </c>
      <c r="AG5" s="3">
        <v>1</v>
      </c>
      <c r="AH5" s="3">
        <v>1</v>
      </c>
      <c r="AI5" s="3">
        <v>1</v>
      </c>
      <c r="AJ5" s="3">
        <v>1</v>
      </c>
      <c r="AK5" s="3">
        <v>1</v>
      </c>
      <c r="AL5" s="3">
        <v>4</v>
      </c>
      <c r="AM5" s="4">
        <f t="shared" si="4"/>
        <v>2.5</v>
      </c>
      <c r="AN5" s="4">
        <f t="shared" si="5"/>
        <v>1</v>
      </c>
      <c r="AO5" s="4">
        <f t="shared" si="6"/>
        <v>4.5</v>
      </c>
      <c r="AP5" s="4">
        <f t="shared" si="7"/>
        <v>1</v>
      </c>
      <c r="AQ5" s="4">
        <f t="shared" si="8"/>
        <v>2.25</v>
      </c>
      <c r="AR5" s="3">
        <v>3</v>
      </c>
      <c r="AS5" s="3">
        <v>1</v>
      </c>
      <c r="AT5" s="3">
        <v>1</v>
      </c>
      <c r="AU5" s="3">
        <v>7</v>
      </c>
      <c r="AV5" s="3">
        <v>2</v>
      </c>
      <c r="AW5" s="3">
        <v>6</v>
      </c>
      <c r="AX5" s="3">
        <v>6</v>
      </c>
      <c r="AY5" s="3">
        <v>1</v>
      </c>
      <c r="AZ5" s="3">
        <v>1</v>
      </c>
      <c r="BA5" s="3">
        <v>1</v>
      </c>
      <c r="BB5" s="3">
        <v>3</v>
      </c>
      <c r="BC5" s="3">
        <v>5</v>
      </c>
      <c r="BD5" s="1" t="str">
        <f>VLOOKUP('Downloaded Data'!AZ5,Key!$A$638:$C$639,3)</f>
        <v>Exploration</v>
      </c>
      <c r="BE5" s="1" t="str">
        <f>VLOOKUP('Downloaded Data'!BA5,Key!$A$641:$C$642,3)</f>
        <v>Results_Worth_Effort</v>
      </c>
      <c r="BF5" s="1" t="str">
        <f>VLOOKUP('Downloaded Data'!BB5,Key!$A$644:$C$645,3)</f>
        <v>Immersion</v>
      </c>
      <c r="BG5" s="1" t="str">
        <f>VLOOKUP('Downloaded Data'!BC5,Key!$A$647:$C$648,3)</f>
        <v>Immersion</v>
      </c>
      <c r="BH5" s="1" t="str">
        <f>VLOOKUP('Downloaded Data'!BD5,Key!$A$650:$C$651,3)</f>
        <v>Enjoyment</v>
      </c>
      <c r="BI5" s="1" t="str">
        <f>VLOOKUP('Downloaded Data'!BE5,Key!$A$653:$C$654,3)</f>
        <v>Results_Worth_Effort</v>
      </c>
      <c r="BJ5" s="1" t="str">
        <f>VLOOKUP('Downloaded Data'!BF5,Key!$A$656:$C$657,3)</f>
        <v>Immersion</v>
      </c>
      <c r="BK5" s="1" t="str">
        <f>VLOOKUP('Downloaded Data'!BG5,Key!$A$659:$C$660,3)</f>
        <v>Results_Worth_Effort</v>
      </c>
      <c r="BL5" s="1" t="str">
        <f>VLOOKUP('Downloaded Data'!BH5,Key!$A$662:$C$663,3)</f>
        <v>Enjoyment</v>
      </c>
      <c r="BM5" s="1" t="str">
        <f>VLOOKUP('Downloaded Data'!BI5,Key!$A$665:$C$666,3)</f>
        <v>Immersion</v>
      </c>
      <c r="BN5" s="1" t="str">
        <f>VLOOKUP('Downloaded Data'!BJ5,Key!$A$668:$C$669,3)</f>
        <v>Collaboration</v>
      </c>
      <c r="BO5" s="1" t="str">
        <f>VLOOKUP('Downloaded Data'!BK5,Key!$A$671:$D$672,3)</f>
        <v>Results_Worth_Effort</v>
      </c>
      <c r="BP5" s="1" t="str">
        <f>VLOOKUP('Downloaded Data'!BL5,Key!$A$674:$C$675,3)</f>
        <v>Exploration</v>
      </c>
      <c r="BQ5" s="1" t="str">
        <f>VLOOKUP('Downloaded Data'!BM5,Key!$A$677:$C$678,3)</f>
        <v>Immersion</v>
      </c>
      <c r="BR5" s="1" t="str">
        <f>VLOOKUP('Downloaded Data'!BN5,Key!$A$680:$C$681,3)</f>
        <v>Enjoyment</v>
      </c>
      <c r="BS5" s="1">
        <f t="shared" si="9"/>
        <v>2</v>
      </c>
      <c r="BT5" s="1">
        <f t="shared" si="10"/>
        <v>0</v>
      </c>
      <c r="BU5" s="1">
        <f t="shared" si="11"/>
        <v>1</v>
      </c>
      <c r="BV5" s="1">
        <f t="shared" si="12"/>
        <v>4</v>
      </c>
      <c r="BW5" s="1">
        <f t="shared" si="13"/>
        <v>3</v>
      </c>
      <c r="BX5" s="1">
        <f t="shared" si="14"/>
        <v>5</v>
      </c>
      <c r="BY5" s="4">
        <f t="shared" si="15"/>
        <v>2</v>
      </c>
      <c r="BZ5" s="4">
        <f t="shared" si="16"/>
        <v>0</v>
      </c>
      <c r="CA5" s="4">
        <f t="shared" si="17"/>
        <v>2</v>
      </c>
      <c r="CB5" s="4">
        <f t="shared" si="18"/>
        <v>8</v>
      </c>
      <c r="CC5" s="4">
        <v>19.5</v>
      </c>
      <c r="CD5" s="4">
        <f t="shared" si="19"/>
        <v>27.5</v>
      </c>
      <c r="CE5" s="4">
        <f t="shared" si="20"/>
        <v>39.333333333333336</v>
      </c>
      <c r="CF5" s="1" t="s">
        <v>107</v>
      </c>
      <c r="CG5" s="3">
        <v>3</v>
      </c>
      <c r="CH5" s="3">
        <v>6</v>
      </c>
      <c r="CI5" s="3">
        <v>1</v>
      </c>
      <c r="CJ5" s="3">
        <v>1</v>
      </c>
      <c r="CK5" s="3">
        <v>4</v>
      </c>
      <c r="CL5" s="3">
        <v>1</v>
      </c>
      <c r="CM5" s="3">
        <v>1</v>
      </c>
      <c r="CN5" s="3">
        <v>5</v>
      </c>
      <c r="CO5" s="4">
        <f t="shared" si="21"/>
        <v>5.5</v>
      </c>
      <c r="CP5" s="4">
        <f t="shared" si="22"/>
        <v>2.5</v>
      </c>
      <c r="CQ5" s="4">
        <f t="shared" si="23"/>
        <v>2</v>
      </c>
      <c r="CR5" s="4">
        <f t="shared" si="24"/>
        <v>1</v>
      </c>
      <c r="CS5" s="4">
        <f t="shared" si="25"/>
        <v>2.75</v>
      </c>
      <c r="CT5" s="3">
        <v>4</v>
      </c>
      <c r="CU5" s="3">
        <v>1</v>
      </c>
      <c r="CV5" s="3">
        <v>1</v>
      </c>
      <c r="CW5" s="3">
        <v>7</v>
      </c>
      <c r="CX5" s="3">
        <v>1</v>
      </c>
      <c r="CY5" s="3">
        <v>4</v>
      </c>
      <c r="CZ5" s="3">
        <v>7</v>
      </c>
      <c r="DA5" s="3">
        <v>0</v>
      </c>
      <c r="DB5" s="3">
        <v>0</v>
      </c>
      <c r="DC5" s="3">
        <v>1</v>
      </c>
      <c r="DD5" s="3">
        <v>1</v>
      </c>
      <c r="DE5" s="3">
        <v>6</v>
      </c>
      <c r="DF5" s="1" t="str">
        <f>VLOOKUP('Downloaded Data'!CL5,Key!$A$926:$C$927,3)</f>
        <v>Exploration</v>
      </c>
      <c r="DG5" s="1" t="str">
        <f>VLOOKUP('Downloaded Data'!CM5,Key!$A$929:$C$930,3)</f>
        <v>Results_Worth_Effort</v>
      </c>
      <c r="DH5" s="1" t="str">
        <f>VLOOKUP('Downloaded Data'!CN5,Key!$A$932:$C$933,3)</f>
        <v>Immersion</v>
      </c>
      <c r="DI5" s="1" t="str">
        <f>VLOOKUP('Downloaded Data'!CO5,Key!$A$935:$C$936,3)</f>
        <v>Immersion</v>
      </c>
      <c r="DJ5" s="1" t="str">
        <f>VLOOKUP('Downloaded Data'!CP5,Key!$A$938:$C$939,3)</f>
        <v>Enjoyment</v>
      </c>
      <c r="DK5" s="1" t="str">
        <f>VLOOKUP('Downloaded Data'!CQ5,Key!$A$941:$C$942,3)</f>
        <v>Results_Worth_Effort</v>
      </c>
      <c r="DL5" s="1" t="str">
        <f>VLOOKUP('Downloaded Data'!CR5,Key!$A$944:$C$945,3)</f>
        <v>Immersion</v>
      </c>
      <c r="DM5" s="1" t="str">
        <f>VLOOKUP('Downloaded Data'!CS5,Key!$A$947:$C$948,3)</f>
        <v>Results_Worth_Effort</v>
      </c>
      <c r="DN5" s="1" t="str">
        <f>VLOOKUP('Downloaded Data'!CT5,Key!$A$947:$D$948,3)</f>
        <v>Results_Worth_Effort</v>
      </c>
      <c r="DO5" s="1" t="str">
        <f>VLOOKUP('Downloaded Data'!CU5,Key!$A$953:$D$954,3)</f>
        <v>Immersion</v>
      </c>
      <c r="DP5" s="1" t="str">
        <f>VLOOKUP('Downloaded Data'!CV5,Key!$A$956:$C$957,3)</f>
        <v>Collaboration</v>
      </c>
      <c r="DQ5" s="1" t="str">
        <f>VLOOKUP('Downloaded Data'!CW5,Key!$A$959:$C$960,3)</f>
        <v>Results_Worth_Effort</v>
      </c>
      <c r="DR5" s="1" t="str">
        <f>VLOOKUP('Downloaded Data'!CX5,Key!$A$962:$C$963,3)</f>
        <v>Exploration</v>
      </c>
      <c r="DS5" s="1" t="str">
        <f>VLOOKUP('Downloaded Data'!CY5,Key!$A$965:$C$966,3)</f>
        <v>Immersion</v>
      </c>
      <c r="DT5" s="1" t="str">
        <f>VLOOKUP('Downloaded Data'!CZ5,Key!$A$968:$C$969,3)</f>
        <v>Enjoyment</v>
      </c>
      <c r="DU5" s="1">
        <f t="shared" si="26"/>
        <v>2</v>
      </c>
      <c r="DV5" s="1">
        <f t="shared" si="27"/>
        <v>0</v>
      </c>
      <c r="DW5" s="1">
        <f t="shared" si="28"/>
        <v>1</v>
      </c>
      <c r="DX5" s="1">
        <f t="shared" si="29"/>
        <v>5</v>
      </c>
      <c r="DY5" s="1">
        <f t="shared" si="30"/>
        <v>2</v>
      </c>
      <c r="DZ5" s="1">
        <f t="shared" si="31"/>
        <v>5</v>
      </c>
      <c r="EA5" s="4">
        <f t="shared" si="32"/>
        <v>1</v>
      </c>
      <c r="EB5" s="4">
        <f t="shared" si="33"/>
        <v>0</v>
      </c>
      <c r="EC5" s="4">
        <f t="shared" si="34"/>
        <v>1</v>
      </c>
      <c r="ED5" s="4">
        <f t="shared" si="35"/>
        <v>10</v>
      </c>
      <c r="EE5" s="4">
        <f t="shared" si="36"/>
        <v>1</v>
      </c>
      <c r="EF5" s="4">
        <f t="shared" si="37"/>
        <v>25</v>
      </c>
      <c r="EG5" s="4">
        <f t="shared" si="38"/>
        <v>34</v>
      </c>
      <c r="EH5" s="1" t="str">
        <f>VLOOKUP('Downloaded Data'!DA5,Key!$A$971:$B$972,2)</f>
        <v>B: Music/Painting Interface</v>
      </c>
    </row>
    <row r="6" spans="1:139" x14ac:dyDescent="0.2">
      <c r="A6" t="s">
        <v>600</v>
      </c>
      <c r="B6" t="s">
        <v>579</v>
      </c>
      <c r="C6" t="s">
        <v>109</v>
      </c>
      <c r="D6" s="3">
        <v>22</v>
      </c>
      <c r="E6" s="1" t="str">
        <f>VLOOKUP('Downloaded Data'!E6,Key!$A$5:$B$250,2)</f>
        <v>Latvia</v>
      </c>
      <c r="F6" s="1">
        <f>7 - ('Downloaded Data'!G6 + 1)</f>
        <v>6</v>
      </c>
      <c r="G6" s="1">
        <f>7 - ('Downloaded Data'!H6 + 1)</f>
        <v>6</v>
      </c>
      <c r="H6" s="1">
        <f>'Downloaded Data'!I6 + 1</f>
        <v>6</v>
      </c>
      <c r="I6" s="1">
        <f xml:space="preserve"> 7 - ('Downloaded Data'!J6 + 1)</f>
        <v>6</v>
      </c>
      <c r="J6" s="1">
        <f>'Downloaded Data'!K6 + 1</f>
        <v>6</v>
      </c>
      <c r="K6" s="1">
        <f>'Downloaded Data'!L6 + 1</f>
        <v>6</v>
      </c>
      <c r="L6" s="4">
        <f t="shared" si="0"/>
        <v>6</v>
      </c>
      <c r="M6" s="1">
        <f>7 - ('Downloaded Data'!N6 + 1)</f>
        <v>6</v>
      </c>
      <c r="N6" s="1">
        <f>'Downloaded Data'!O6 + 1</f>
        <v>6</v>
      </c>
      <c r="O6" s="1">
        <f>'Downloaded Data'!P6 + 1</f>
        <v>6</v>
      </c>
      <c r="P6" s="1">
        <f>'Downloaded Data'!Q6 + 1</f>
        <v>6</v>
      </c>
      <c r="Q6" s="1">
        <f>'Downloaded Data'!R6 + 1</f>
        <v>6</v>
      </c>
      <c r="R6" s="1">
        <f>'Downloaded Data'!S6 + 1</f>
        <v>6</v>
      </c>
      <c r="S6" s="4">
        <f t="shared" si="1"/>
        <v>6</v>
      </c>
      <c r="T6" s="1">
        <f>'Downloaded Data'!U6 + 1</f>
        <v>6</v>
      </c>
      <c r="U6" s="1">
        <f xml:space="preserve"> 7 - ('Downloaded Data'!V6 + 1)</f>
        <v>3</v>
      </c>
      <c r="V6" s="1">
        <f>'Downloaded Data'!W6 + 1</f>
        <v>4</v>
      </c>
      <c r="W6" s="1">
        <f>7 - ('Downloaded Data'!X6 + 1)</f>
        <v>5</v>
      </c>
      <c r="X6" s="1">
        <f>7 - ('Downloaded Data'!Y6 + 1)</f>
        <v>6</v>
      </c>
      <c r="Y6" s="1">
        <f>7 - ('Downloaded Data'!Z6 + 1)</f>
        <v>6</v>
      </c>
      <c r="Z6" s="1">
        <f>7 - ('Downloaded Data'!AA6 + 1)</f>
        <v>6</v>
      </c>
      <c r="AA6" s="1">
        <f>'Downloaded Data'!AB6 + 1</f>
        <v>6</v>
      </c>
      <c r="AB6" s="5">
        <f t="shared" si="2"/>
        <v>5.25</v>
      </c>
      <c r="AC6" s="2">
        <f t="shared" si="3"/>
        <v>5.7</v>
      </c>
      <c r="AD6" s="1" t="s">
        <v>114</v>
      </c>
      <c r="AE6" s="3">
        <v>9</v>
      </c>
      <c r="AF6" s="3">
        <v>9</v>
      </c>
      <c r="AG6" s="3">
        <v>9</v>
      </c>
      <c r="AH6" s="3">
        <v>9</v>
      </c>
      <c r="AI6" s="3">
        <v>10</v>
      </c>
      <c r="AJ6" s="3">
        <v>0</v>
      </c>
      <c r="AK6" s="3">
        <v>5</v>
      </c>
      <c r="AL6" s="3">
        <v>7</v>
      </c>
      <c r="AM6" s="4">
        <f t="shared" si="4"/>
        <v>8</v>
      </c>
      <c r="AN6" s="4">
        <f t="shared" si="5"/>
        <v>9.5</v>
      </c>
      <c r="AO6" s="4">
        <f t="shared" si="6"/>
        <v>9</v>
      </c>
      <c r="AP6" s="4">
        <f t="shared" si="7"/>
        <v>2.5</v>
      </c>
      <c r="AQ6" s="4">
        <f t="shared" si="8"/>
        <v>7.25</v>
      </c>
      <c r="AR6" s="3">
        <v>10</v>
      </c>
      <c r="AS6" s="3">
        <v>10</v>
      </c>
      <c r="AT6" s="3">
        <v>0</v>
      </c>
      <c r="AU6" s="3">
        <v>8</v>
      </c>
      <c r="AV6" s="3">
        <v>10</v>
      </c>
      <c r="AW6" s="3">
        <v>10</v>
      </c>
      <c r="AX6" s="3">
        <v>10</v>
      </c>
      <c r="AY6" s="3">
        <v>10</v>
      </c>
      <c r="AZ6" s="3">
        <v>10</v>
      </c>
      <c r="BA6" s="3">
        <v>10</v>
      </c>
      <c r="BB6" s="3">
        <v>0</v>
      </c>
      <c r="BC6" s="3">
        <v>10</v>
      </c>
      <c r="BD6" s="1" t="str">
        <f>VLOOKUP('Downloaded Data'!AZ6,Key!$A$638:$C$639,3)</f>
        <v>Exploration</v>
      </c>
      <c r="BE6" s="1" t="str">
        <f>VLOOKUP('Downloaded Data'!BA6,Key!$A$641:$C$642,3)</f>
        <v>Expressiveness</v>
      </c>
      <c r="BF6" s="1" t="str">
        <f>VLOOKUP('Downloaded Data'!BB6,Key!$A$644:$C$645,3)</f>
        <v>Enjoyment</v>
      </c>
      <c r="BG6" s="1" t="str">
        <f>VLOOKUP('Downloaded Data'!BC6,Key!$A$647:$C$648,3)</f>
        <v>Immersion</v>
      </c>
      <c r="BH6" s="1" t="str">
        <f>VLOOKUP('Downloaded Data'!BD6,Key!$A$650:$C$651,3)</f>
        <v>Enjoyment</v>
      </c>
      <c r="BI6" s="1" t="str">
        <f>VLOOKUP('Downloaded Data'!BE6,Key!$A$653:$C$654,3)</f>
        <v>Exploration</v>
      </c>
      <c r="BJ6" s="1" t="str">
        <f>VLOOKUP('Downloaded Data'!BF6,Key!$A$656:$C$657,3)</f>
        <v>Expressiveness</v>
      </c>
      <c r="BK6" s="1" t="str">
        <f>VLOOKUP('Downloaded Data'!BG6,Key!$A$659:$C$660,3)</f>
        <v>Results_Worth_Effort</v>
      </c>
      <c r="BL6" s="1" t="str">
        <f>VLOOKUP('Downloaded Data'!BH6,Key!$A$662:$C$663,3)</f>
        <v>Enjoyment</v>
      </c>
      <c r="BM6" s="1" t="str">
        <f>VLOOKUP('Downloaded Data'!BI6,Key!$A$665:$C$666,3)</f>
        <v>Exploration</v>
      </c>
      <c r="BN6" s="1" t="str">
        <f>VLOOKUP('Downloaded Data'!BJ6,Key!$A$668:$C$669,3)</f>
        <v>Expressiveness</v>
      </c>
      <c r="BO6" s="1" t="str">
        <f>VLOOKUP('Downloaded Data'!BK6,Key!$A$671:$D$672,3)</f>
        <v>Enjoyment</v>
      </c>
      <c r="BP6" s="1" t="str">
        <f>VLOOKUP('Downloaded Data'!BL6,Key!$A$674:$C$675,3)</f>
        <v>Expressiveness</v>
      </c>
      <c r="BQ6" s="1" t="str">
        <f>VLOOKUP('Downloaded Data'!BM6,Key!$A$677:$C$678,3)</f>
        <v>Immersion</v>
      </c>
      <c r="BR6" s="1" t="str">
        <f>VLOOKUP('Downloaded Data'!BN6,Key!$A$680:$C$681,3)</f>
        <v>Enjoyment</v>
      </c>
      <c r="BS6" s="1">
        <f t="shared" si="9"/>
        <v>3</v>
      </c>
      <c r="BT6" s="1">
        <f t="shared" si="10"/>
        <v>4</v>
      </c>
      <c r="BU6" s="1">
        <f t="shared" si="11"/>
        <v>0</v>
      </c>
      <c r="BV6" s="1">
        <f t="shared" si="12"/>
        <v>1</v>
      </c>
      <c r="BW6" s="1">
        <f t="shared" si="13"/>
        <v>5</v>
      </c>
      <c r="BX6" s="1">
        <f t="shared" si="14"/>
        <v>2</v>
      </c>
      <c r="BY6" s="4">
        <f t="shared" si="15"/>
        <v>30</v>
      </c>
      <c r="BZ6" s="4">
        <f t="shared" si="16"/>
        <v>40</v>
      </c>
      <c r="CA6" s="4">
        <f t="shared" si="17"/>
        <v>0</v>
      </c>
      <c r="CB6" s="4">
        <f t="shared" si="18"/>
        <v>10</v>
      </c>
      <c r="CC6" s="4">
        <v>45</v>
      </c>
      <c r="CD6" s="4">
        <f t="shared" si="19"/>
        <v>20</v>
      </c>
      <c r="CE6" s="4">
        <f t="shared" si="20"/>
        <v>96.666666666666671</v>
      </c>
      <c r="CF6" s="1" t="s">
        <v>113</v>
      </c>
      <c r="CG6" s="3">
        <v>10</v>
      </c>
      <c r="CH6" s="3">
        <v>10</v>
      </c>
      <c r="CI6" s="3">
        <v>10</v>
      </c>
      <c r="CJ6" s="3">
        <v>10</v>
      </c>
      <c r="CK6" s="3">
        <v>10</v>
      </c>
      <c r="CL6" s="3">
        <v>0</v>
      </c>
      <c r="CM6" s="3">
        <v>10</v>
      </c>
      <c r="CN6" s="3">
        <v>10</v>
      </c>
      <c r="CO6" s="4">
        <f t="shared" si="21"/>
        <v>10</v>
      </c>
      <c r="CP6" s="4">
        <f t="shared" si="22"/>
        <v>10</v>
      </c>
      <c r="CQ6" s="4">
        <f t="shared" si="23"/>
        <v>10</v>
      </c>
      <c r="CR6" s="4">
        <f t="shared" si="24"/>
        <v>5</v>
      </c>
      <c r="CS6" s="4">
        <f t="shared" si="25"/>
        <v>8.75</v>
      </c>
      <c r="CT6" s="3">
        <v>10</v>
      </c>
      <c r="CU6" s="3">
        <v>10</v>
      </c>
      <c r="CV6" s="3">
        <v>0</v>
      </c>
      <c r="CW6" s="3">
        <v>10</v>
      </c>
      <c r="CX6" s="3">
        <v>10</v>
      </c>
      <c r="CY6" s="3">
        <v>10</v>
      </c>
      <c r="CZ6" s="3">
        <v>10</v>
      </c>
      <c r="DA6" s="3">
        <v>10</v>
      </c>
      <c r="DB6" s="3">
        <v>10</v>
      </c>
      <c r="DC6" s="3">
        <v>10</v>
      </c>
      <c r="DD6" s="3">
        <v>0</v>
      </c>
      <c r="DE6" s="3">
        <v>10</v>
      </c>
      <c r="DF6" s="1" t="str">
        <f>VLOOKUP('Downloaded Data'!CL6,Key!$A$926:$C$927,3)</f>
        <v>Exploration</v>
      </c>
      <c r="DG6" s="1" t="str">
        <f>VLOOKUP('Downloaded Data'!CM6,Key!$A$929:$C$930,3)</f>
        <v>Expressiveness</v>
      </c>
      <c r="DH6" s="1" t="str">
        <f>VLOOKUP('Downloaded Data'!CN6,Key!$A$932:$C$933,3)</f>
        <v>Enjoyment</v>
      </c>
      <c r="DI6" s="1" t="str">
        <f>VLOOKUP('Downloaded Data'!CO6,Key!$A$935:$C$936,3)</f>
        <v>Immersion</v>
      </c>
      <c r="DJ6" s="1" t="str">
        <f>VLOOKUP('Downloaded Data'!CP6,Key!$A$938:$C$939,3)</f>
        <v>Enjoyment</v>
      </c>
      <c r="DK6" s="1" t="str">
        <f>VLOOKUP('Downloaded Data'!CQ6,Key!$A$941:$C$942,3)</f>
        <v>Exploration</v>
      </c>
      <c r="DL6" s="1" t="str">
        <f>VLOOKUP('Downloaded Data'!CR6,Key!$A$944:$C$945,3)</f>
        <v>Expressiveness</v>
      </c>
      <c r="DM6" s="1" t="str">
        <f>VLOOKUP('Downloaded Data'!CS6,Key!$A$947:$C$948,3)</f>
        <v>Results_Worth_Effort</v>
      </c>
      <c r="DN6" s="1" t="str">
        <f>VLOOKUP('Downloaded Data'!CT6,Key!$A$947:$D$948,3)</f>
        <v>Results_Worth_Effort</v>
      </c>
      <c r="DO6" s="1" t="str">
        <f>VLOOKUP('Downloaded Data'!CU6,Key!$A$953:$D$954,3)</f>
        <v>Exploration</v>
      </c>
      <c r="DP6" s="1" t="str">
        <f>VLOOKUP('Downloaded Data'!CV6,Key!$A$956:$C$957,3)</f>
        <v>Expressiveness</v>
      </c>
      <c r="DQ6" s="1" t="str">
        <f>VLOOKUP('Downloaded Data'!CW6,Key!$A$959:$C$960,3)</f>
        <v>Enjoyment</v>
      </c>
      <c r="DR6" s="1" t="str">
        <f>VLOOKUP('Downloaded Data'!CX6,Key!$A$962:$C$963,3)</f>
        <v>Exploration</v>
      </c>
      <c r="DS6" s="1" t="str">
        <f>VLOOKUP('Downloaded Data'!CY6,Key!$A$965:$C$966,3)</f>
        <v>Immersion</v>
      </c>
      <c r="DT6" s="1" t="str">
        <f>VLOOKUP('Downloaded Data'!CZ6,Key!$A$968:$C$969,3)</f>
        <v>Enjoyment</v>
      </c>
      <c r="DU6" s="1">
        <f t="shared" si="26"/>
        <v>4</v>
      </c>
      <c r="DV6" s="1">
        <f t="shared" si="27"/>
        <v>3</v>
      </c>
      <c r="DW6" s="1">
        <f t="shared" si="28"/>
        <v>0</v>
      </c>
      <c r="DX6" s="1">
        <f t="shared" si="29"/>
        <v>2</v>
      </c>
      <c r="DY6" s="1">
        <f t="shared" si="30"/>
        <v>4</v>
      </c>
      <c r="DZ6" s="1">
        <f t="shared" si="31"/>
        <v>2</v>
      </c>
      <c r="EA6" s="4">
        <f t="shared" si="32"/>
        <v>40</v>
      </c>
      <c r="EB6" s="4">
        <f t="shared" si="33"/>
        <v>30</v>
      </c>
      <c r="EC6" s="4">
        <f t="shared" si="34"/>
        <v>0</v>
      </c>
      <c r="ED6" s="4">
        <f t="shared" si="35"/>
        <v>20</v>
      </c>
      <c r="EE6" s="4">
        <f t="shared" si="36"/>
        <v>40</v>
      </c>
      <c r="EF6" s="4">
        <f t="shared" si="37"/>
        <v>20</v>
      </c>
      <c r="EG6" s="4">
        <f t="shared" si="38"/>
        <v>100</v>
      </c>
      <c r="EH6" s="1" t="str">
        <f>VLOOKUP('Downloaded Data'!DA6,Key!$A$971:$B$972,2)</f>
        <v>B: Music/Painting Interface</v>
      </c>
    </row>
    <row r="7" spans="1:139" x14ac:dyDescent="0.2">
      <c r="A7" t="s">
        <v>600</v>
      </c>
      <c r="B7" t="s">
        <v>580</v>
      </c>
      <c r="C7" t="s">
        <v>105</v>
      </c>
      <c r="D7" s="3">
        <v>23</v>
      </c>
      <c r="E7" s="1" t="str">
        <f>VLOOKUP('Downloaded Data'!E7,Key!$A$5:$B$250,2)</f>
        <v>Portugal</v>
      </c>
      <c r="F7" s="1">
        <f>7 - ('Downloaded Data'!G7 + 1)</f>
        <v>5</v>
      </c>
      <c r="G7" s="1">
        <f>7 - ('Downloaded Data'!H7 + 1)</f>
        <v>5</v>
      </c>
      <c r="H7" s="1">
        <f>'Downloaded Data'!I7 + 1</f>
        <v>4</v>
      </c>
      <c r="I7" s="1">
        <f xml:space="preserve"> 7 - ('Downloaded Data'!J7 + 1)</f>
        <v>3</v>
      </c>
      <c r="J7" s="1">
        <f>'Downloaded Data'!K7 + 1</f>
        <v>5</v>
      </c>
      <c r="K7" s="1">
        <f>'Downloaded Data'!L7 + 1</f>
        <v>4</v>
      </c>
      <c r="L7" s="4">
        <f t="shared" si="0"/>
        <v>4.333333333333333</v>
      </c>
      <c r="M7" s="1">
        <f>7 - ('Downloaded Data'!N7 + 1)</f>
        <v>4</v>
      </c>
      <c r="N7" s="1">
        <f>'Downloaded Data'!O7 + 1</f>
        <v>4</v>
      </c>
      <c r="O7" s="1">
        <f>'Downloaded Data'!P7 + 1</f>
        <v>4</v>
      </c>
      <c r="P7" s="1">
        <f>'Downloaded Data'!Q7 + 1</f>
        <v>4</v>
      </c>
      <c r="Q7" s="1">
        <f>'Downloaded Data'!R7 + 1</f>
        <v>3</v>
      </c>
      <c r="R7" s="1">
        <f>'Downloaded Data'!S7 + 1</f>
        <v>4</v>
      </c>
      <c r="S7" s="4">
        <f t="shared" si="1"/>
        <v>3.8333333333333335</v>
      </c>
      <c r="T7" s="1">
        <f>'Downloaded Data'!U7 + 1</f>
        <v>3</v>
      </c>
      <c r="U7" s="1">
        <f xml:space="preserve"> 7 - ('Downloaded Data'!V7 + 1)</f>
        <v>2</v>
      </c>
      <c r="V7" s="1">
        <f>'Downloaded Data'!W7 + 1</f>
        <v>2</v>
      </c>
      <c r="W7" s="1">
        <f>7 - ('Downloaded Data'!X7 + 1)</f>
        <v>3</v>
      </c>
      <c r="X7" s="1">
        <f>7 - ('Downloaded Data'!Y7 + 1)</f>
        <v>3</v>
      </c>
      <c r="Y7" s="1">
        <f>7 - ('Downloaded Data'!Z7 + 1)</f>
        <v>3</v>
      </c>
      <c r="Z7" s="1">
        <f>7 - ('Downloaded Data'!AA7 + 1)</f>
        <v>2</v>
      </c>
      <c r="AA7" s="1">
        <f>'Downloaded Data'!AB7 + 1</f>
        <v>2</v>
      </c>
      <c r="AB7" s="5">
        <f t="shared" si="2"/>
        <v>2.5</v>
      </c>
      <c r="AC7" s="2">
        <f t="shared" si="3"/>
        <v>3.45</v>
      </c>
      <c r="AD7" s="1" t="s">
        <v>108</v>
      </c>
      <c r="AE7" s="3">
        <v>8</v>
      </c>
      <c r="AF7" s="3">
        <v>8</v>
      </c>
      <c r="AG7" s="3">
        <v>8</v>
      </c>
      <c r="AH7" s="3">
        <v>6</v>
      </c>
      <c r="AI7" s="3">
        <v>5</v>
      </c>
      <c r="AJ7" s="3">
        <v>3</v>
      </c>
      <c r="AK7" s="3">
        <v>1</v>
      </c>
      <c r="AL7" s="3">
        <v>2</v>
      </c>
      <c r="AM7" s="4">
        <f t="shared" si="4"/>
        <v>5</v>
      </c>
      <c r="AN7" s="4">
        <f t="shared" si="5"/>
        <v>5.5</v>
      </c>
      <c r="AO7" s="4">
        <f t="shared" si="6"/>
        <v>8</v>
      </c>
      <c r="AP7" s="4">
        <f t="shared" si="7"/>
        <v>2</v>
      </c>
      <c r="AQ7" s="4">
        <f t="shared" si="8"/>
        <v>5.125</v>
      </c>
      <c r="AR7" s="3">
        <v>4</v>
      </c>
      <c r="AS7" s="3">
        <v>3</v>
      </c>
      <c r="AT7" s="3">
        <v>5</v>
      </c>
      <c r="AU7" s="3">
        <v>5</v>
      </c>
      <c r="AV7" s="3">
        <v>4</v>
      </c>
      <c r="AW7" s="3">
        <v>4</v>
      </c>
      <c r="AX7" s="3">
        <v>5</v>
      </c>
      <c r="AY7" s="3">
        <v>5</v>
      </c>
      <c r="AZ7" s="3">
        <v>4</v>
      </c>
      <c r="BA7" s="3">
        <v>5</v>
      </c>
      <c r="BB7" s="3">
        <v>6</v>
      </c>
      <c r="BC7" s="3">
        <v>5</v>
      </c>
      <c r="BD7" s="1" t="str">
        <f>VLOOKUP('Downloaded Data'!AZ7,Key!$A$638:$C$639,3)</f>
        <v>Exploration</v>
      </c>
      <c r="BE7" s="1" t="str">
        <f>VLOOKUP('Downloaded Data'!BA7,Key!$A$641:$C$642,3)</f>
        <v>Results_Worth_Effort</v>
      </c>
      <c r="BF7" s="1" t="str">
        <f>VLOOKUP('Downloaded Data'!BB7,Key!$A$644:$C$645,3)</f>
        <v>Immersion</v>
      </c>
      <c r="BG7" s="1" t="str">
        <f>VLOOKUP('Downloaded Data'!BC7,Key!$A$647:$C$648,3)</f>
        <v>Results_Worth_Effort</v>
      </c>
      <c r="BH7" s="1" t="str">
        <f>VLOOKUP('Downloaded Data'!BD7,Key!$A$650:$C$651,3)</f>
        <v>Enjoyment</v>
      </c>
      <c r="BI7" s="1" t="str">
        <f>VLOOKUP('Downloaded Data'!BE7,Key!$A$653:$C$654,3)</f>
        <v>Results_Worth_Effort</v>
      </c>
      <c r="BJ7" s="1" t="str">
        <f>VLOOKUP('Downloaded Data'!BF7,Key!$A$656:$C$657,3)</f>
        <v>Immersion</v>
      </c>
      <c r="BK7" s="1" t="str">
        <f>VLOOKUP('Downloaded Data'!BG7,Key!$A$659:$C$660,3)</f>
        <v>Results_Worth_Effort</v>
      </c>
      <c r="BL7" s="1" t="str">
        <f>VLOOKUP('Downloaded Data'!BH7,Key!$A$662:$C$663,3)</f>
        <v>Enjoyment</v>
      </c>
      <c r="BM7" s="1" t="str">
        <f>VLOOKUP('Downloaded Data'!BI7,Key!$A$665:$C$666,3)</f>
        <v>Exploration</v>
      </c>
      <c r="BN7" s="1" t="str">
        <f>VLOOKUP('Downloaded Data'!BJ7,Key!$A$668:$C$669,3)</f>
        <v>Collaboration</v>
      </c>
      <c r="BO7" s="1" t="str">
        <f>VLOOKUP('Downloaded Data'!BK7,Key!$A$671:$D$672,3)</f>
        <v>Results_Worth_Effort</v>
      </c>
      <c r="BP7" s="1" t="str">
        <f>VLOOKUP('Downloaded Data'!BL7,Key!$A$674:$C$675,3)</f>
        <v>Exploration</v>
      </c>
      <c r="BQ7" s="1" t="str">
        <f>VLOOKUP('Downloaded Data'!BM7,Key!$A$677:$C$678,3)</f>
        <v>Collaboration</v>
      </c>
      <c r="BR7" s="1" t="str">
        <f>VLOOKUP('Downloaded Data'!BN7,Key!$A$680:$C$681,3)</f>
        <v>Exploration</v>
      </c>
      <c r="BS7" s="1">
        <f t="shared" si="9"/>
        <v>4</v>
      </c>
      <c r="BT7" s="1">
        <f t="shared" si="10"/>
        <v>0</v>
      </c>
      <c r="BU7" s="1">
        <f t="shared" si="11"/>
        <v>2</v>
      </c>
      <c r="BV7" s="1">
        <f t="shared" si="12"/>
        <v>5</v>
      </c>
      <c r="BW7" s="1">
        <f t="shared" si="13"/>
        <v>2</v>
      </c>
      <c r="BX7" s="1">
        <f t="shared" si="14"/>
        <v>2</v>
      </c>
      <c r="BY7" s="4">
        <f t="shared" si="15"/>
        <v>16</v>
      </c>
      <c r="BZ7" s="4">
        <f t="shared" si="16"/>
        <v>0</v>
      </c>
      <c r="CA7" s="4">
        <f t="shared" si="17"/>
        <v>11</v>
      </c>
      <c r="CB7" s="4">
        <f t="shared" si="18"/>
        <v>20</v>
      </c>
      <c r="CC7" s="4">
        <v>10</v>
      </c>
      <c r="CD7" s="4">
        <f t="shared" si="19"/>
        <v>9</v>
      </c>
      <c r="CE7" s="4">
        <f t="shared" si="20"/>
        <v>44</v>
      </c>
      <c r="CF7" s="1" t="s">
        <v>107</v>
      </c>
      <c r="CG7" s="3">
        <v>3</v>
      </c>
      <c r="CH7" s="3">
        <v>5</v>
      </c>
      <c r="CI7" s="3">
        <v>6</v>
      </c>
      <c r="CJ7" s="3">
        <v>6</v>
      </c>
      <c r="CK7" s="3">
        <v>8</v>
      </c>
      <c r="CL7" s="3">
        <v>2</v>
      </c>
      <c r="CM7" s="3">
        <v>1</v>
      </c>
      <c r="CN7" s="3">
        <v>4</v>
      </c>
      <c r="CO7" s="4">
        <f t="shared" si="21"/>
        <v>4.5</v>
      </c>
      <c r="CP7" s="4">
        <f t="shared" si="22"/>
        <v>7</v>
      </c>
      <c r="CQ7" s="4">
        <f t="shared" si="23"/>
        <v>4.5</v>
      </c>
      <c r="CR7" s="4">
        <f t="shared" si="24"/>
        <v>1.5</v>
      </c>
      <c r="CS7" s="4">
        <f t="shared" si="25"/>
        <v>4.375</v>
      </c>
      <c r="CT7" s="3">
        <v>2</v>
      </c>
      <c r="CU7" s="3">
        <v>3</v>
      </c>
      <c r="CV7" s="3">
        <v>5</v>
      </c>
      <c r="CW7" s="3">
        <v>4</v>
      </c>
      <c r="CX7" s="3">
        <v>4</v>
      </c>
      <c r="CY7" s="3">
        <v>4</v>
      </c>
      <c r="CZ7" s="3">
        <v>3</v>
      </c>
      <c r="DA7" s="3">
        <v>3</v>
      </c>
      <c r="DB7" s="3">
        <v>4</v>
      </c>
      <c r="DC7" s="3">
        <v>4</v>
      </c>
      <c r="DD7" s="3">
        <v>5</v>
      </c>
      <c r="DE7" s="3">
        <v>4</v>
      </c>
      <c r="DF7" s="1" t="str">
        <f>VLOOKUP('Downloaded Data'!CL7,Key!$A$926:$C$927,3)</f>
        <v>Exploration</v>
      </c>
      <c r="DG7" s="1" t="str">
        <f>VLOOKUP('Downloaded Data'!CM7,Key!$A$929:$C$930,3)</f>
        <v>Results_Worth_Effort</v>
      </c>
      <c r="DH7" s="1" t="str">
        <f>VLOOKUP('Downloaded Data'!CN7,Key!$A$932:$C$933,3)</f>
        <v>Immersion</v>
      </c>
      <c r="DI7" s="1" t="str">
        <f>VLOOKUP('Downloaded Data'!CO7,Key!$A$935:$C$936,3)</f>
        <v>Results_Worth_Effort</v>
      </c>
      <c r="DJ7" s="1" t="str">
        <f>VLOOKUP('Downloaded Data'!CP7,Key!$A$938:$C$939,3)</f>
        <v>Enjoyment</v>
      </c>
      <c r="DK7" s="1" t="str">
        <f>VLOOKUP('Downloaded Data'!CQ7,Key!$A$941:$C$942,3)</f>
        <v>Results_Worth_Effort</v>
      </c>
      <c r="DL7" s="1" t="str">
        <f>VLOOKUP('Downloaded Data'!CR7,Key!$A$944:$C$945,3)</f>
        <v>Immersion</v>
      </c>
      <c r="DM7" s="1" t="str">
        <f>VLOOKUP('Downloaded Data'!CS7,Key!$A$947:$C$948,3)</f>
        <v>Results_Worth_Effort</v>
      </c>
      <c r="DN7" s="1" t="str">
        <f>VLOOKUP('Downloaded Data'!CT7,Key!$A$947:$D$948,3)</f>
        <v>Results_Worth_Effort</v>
      </c>
      <c r="DO7" s="1" t="str">
        <f>VLOOKUP('Downloaded Data'!CU7,Key!$A$953:$D$954,3)</f>
        <v>Exploration</v>
      </c>
      <c r="DP7" s="1" t="str">
        <f>VLOOKUP('Downloaded Data'!CV7,Key!$A$956:$C$957,3)</f>
        <v>Collaboration</v>
      </c>
      <c r="DQ7" s="1" t="str">
        <f>VLOOKUP('Downloaded Data'!CW7,Key!$A$959:$C$960,3)</f>
        <v>Results_Worth_Effort</v>
      </c>
      <c r="DR7" s="1" t="str">
        <f>VLOOKUP('Downloaded Data'!CX7,Key!$A$962:$C$963,3)</f>
        <v>Exploration</v>
      </c>
      <c r="DS7" s="1" t="str">
        <f>VLOOKUP('Downloaded Data'!CY7,Key!$A$965:$C$966,3)</f>
        <v>Immersion</v>
      </c>
      <c r="DT7" s="1" t="str">
        <f>VLOOKUP('Downloaded Data'!CZ7,Key!$A$968:$C$969,3)</f>
        <v>Exploration</v>
      </c>
      <c r="DU7" s="1">
        <f t="shared" si="26"/>
        <v>4</v>
      </c>
      <c r="DV7" s="1">
        <f t="shared" si="27"/>
        <v>0</v>
      </c>
      <c r="DW7" s="1">
        <f t="shared" si="28"/>
        <v>1</v>
      </c>
      <c r="DX7" s="1">
        <f t="shared" si="29"/>
        <v>6</v>
      </c>
      <c r="DY7" s="1">
        <f t="shared" si="30"/>
        <v>1</v>
      </c>
      <c r="DZ7" s="1">
        <f t="shared" si="31"/>
        <v>3</v>
      </c>
      <c r="EA7" s="4">
        <f t="shared" si="32"/>
        <v>12</v>
      </c>
      <c r="EB7" s="4">
        <f t="shared" si="33"/>
        <v>0</v>
      </c>
      <c r="EC7" s="4">
        <f t="shared" si="34"/>
        <v>5</v>
      </c>
      <c r="ED7" s="4">
        <f t="shared" si="35"/>
        <v>18</v>
      </c>
      <c r="EE7" s="4">
        <f t="shared" si="36"/>
        <v>3</v>
      </c>
      <c r="EF7" s="4">
        <f t="shared" si="37"/>
        <v>12</v>
      </c>
      <c r="EG7" s="4">
        <f t="shared" si="38"/>
        <v>33.666666666666664</v>
      </c>
      <c r="EH7" s="1" t="str">
        <f>VLOOKUP('Downloaded Data'!DA7,Key!$A$971:$B$972,2)</f>
        <v>B: Music/Painting Interface</v>
      </c>
    </row>
    <row r="8" spans="1:139" x14ac:dyDescent="0.2">
      <c r="A8" t="s">
        <v>600</v>
      </c>
      <c r="B8" t="s">
        <v>579</v>
      </c>
      <c r="C8" t="s">
        <v>109</v>
      </c>
      <c r="D8" s="3">
        <v>27</v>
      </c>
      <c r="E8" s="1" t="str">
        <f>VLOOKUP('Downloaded Data'!E8,Key!$A$5:$B$250,2)</f>
        <v>Estonia</v>
      </c>
      <c r="F8" s="1">
        <f>7 - ('Downloaded Data'!G8 + 1)</f>
        <v>6</v>
      </c>
      <c r="G8" s="1">
        <f>7 - ('Downloaded Data'!H8 + 1)</f>
        <v>6</v>
      </c>
      <c r="H8" s="1">
        <f>'Downloaded Data'!I8 + 1</f>
        <v>5</v>
      </c>
      <c r="I8" s="1">
        <f xml:space="preserve"> 7 - ('Downloaded Data'!J8 + 1)</f>
        <v>6</v>
      </c>
      <c r="J8" s="1">
        <f>'Downloaded Data'!K8 + 1</f>
        <v>5</v>
      </c>
      <c r="K8" s="1">
        <f>'Downloaded Data'!L8 + 1</f>
        <v>5</v>
      </c>
      <c r="L8" s="4">
        <f t="shared" si="0"/>
        <v>5.5</v>
      </c>
      <c r="M8" s="1">
        <f>7 - ('Downloaded Data'!N8 + 1)</f>
        <v>6</v>
      </c>
      <c r="N8" s="1">
        <f>'Downloaded Data'!O8 + 1</f>
        <v>6</v>
      </c>
      <c r="O8" s="1">
        <f>'Downloaded Data'!P8 + 1</f>
        <v>6</v>
      </c>
      <c r="P8" s="1">
        <f>'Downloaded Data'!Q8 + 1</f>
        <v>6</v>
      </c>
      <c r="Q8" s="1">
        <f>'Downloaded Data'!R8 + 1</f>
        <v>6</v>
      </c>
      <c r="R8" s="1">
        <f>'Downloaded Data'!S8 + 1</f>
        <v>6</v>
      </c>
      <c r="S8" s="4">
        <f t="shared" si="1"/>
        <v>6</v>
      </c>
      <c r="T8" s="1">
        <f>'Downloaded Data'!U8 + 1</f>
        <v>4</v>
      </c>
      <c r="U8" s="1">
        <f xml:space="preserve"> 7 - ('Downloaded Data'!V8 + 1)</f>
        <v>3</v>
      </c>
      <c r="V8" s="1">
        <f>'Downloaded Data'!W8 + 1</f>
        <v>2</v>
      </c>
      <c r="W8" s="1">
        <f>7 - ('Downloaded Data'!X8 + 1)</f>
        <v>1</v>
      </c>
      <c r="X8" s="1">
        <f>7 - ('Downloaded Data'!Y8 + 1)</f>
        <v>3</v>
      </c>
      <c r="Y8" s="1">
        <f>7 - ('Downloaded Data'!Z8 + 1)</f>
        <v>3</v>
      </c>
      <c r="Z8" s="1">
        <f>7 - ('Downloaded Data'!AA8 + 1)</f>
        <v>3</v>
      </c>
      <c r="AA8" s="1">
        <f>'Downloaded Data'!AB8 + 1</f>
        <v>3</v>
      </c>
      <c r="AB8" s="5">
        <f t="shared" si="2"/>
        <v>2.75</v>
      </c>
      <c r="AC8" s="2">
        <f t="shared" si="3"/>
        <v>4.55</v>
      </c>
      <c r="AD8" s="1" t="s">
        <v>108</v>
      </c>
      <c r="AE8" s="3">
        <v>9</v>
      </c>
      <c r="AF8" s="3">
        <v>9</v>
      </c>
      <c r="AG8" s="3">
        <v>9</v>
      </c>
      <c r="AH8" s="3">
        <v>8</v>
      </c>
      <c r="AI8" s="3">
        <v>10</v>
      </c>
      <c r="AJ8" s="3">
        <v>1</v>
      </c>
      <c r="AK8" s="3">
        <v>1</v>
      </c>
      <c r="AL8" s="3">
        <v>5</v>
      </c>
      <c r="AM8" s="4">
        <f t="shared" si="4"/>
        <v>7</v>
      </c>
      <c r="AN8" s="4">
        <f t="shared" si="5"/>
        <v>9</v>
      </c>
      <c r="AO8" s="4">
        <f t="shared" si="6"/>
        <v>9</v>
      </c>
      <c r="AP8" s="4">
        <f t="shared" si="7"/>
        <v>1</v>
      </c>
      <c r="AQ8" s="4">
        <f t="shared" si="8"/>
        <v>6.5</v>
      </c>
      <c r="AR8" s="3">
        <v>10</v>
      </c>
      <c r="AS8" s="3">
        <v>9</v>
      </c>
      <c r="AT8" s="3">
        <v>0</v>
      </c>
      <c r="AU8" s="3">
        <v>10</v>
      </c>
      <c r="AV8" s="3">
        <v>10</v>
      </c>
      <c r="AW8" s="3">
        <v>8</v>
      </c>
      <c r="AX8" s="3">
        <v>10</v>
      </c>
      <c r="AY8" s="3">
        <v>7</v>
      </c>
      <c r="AZ8" s="3">
        <v>10</v>
      </c>
      <c r="BA8" s="3">
        <v>8</v>
      </c>
      <c r="BB8" s="3">
        <v>0</v>
      </c>
      <c r="BC8" s="3">
        <v>3</v>
      </c>
      <c r="BD8" s="1" t="str">
        <f>VLOOKUP('Downloaded Data'!AZ8,Key!$A$638:$C$639,3)</f>
        <v>Exploration</v>
      </c>
      <c r="BE8" s="1" t="str">
        <f>VLOOKUP('Downloaded Data'!BA8,Key!$A$641:$C$642,3)</f>
        <v>Expressiveness</v>
      </c>
      <c r="BF8" s="1" t="str">
        <f>VLOOKUP('Downloaded Data'!BB8,Key!$A$644:$C$645,3)</f>
        <v>Enjoyment</v>
      </c>
      <c r="BG8" s="1" t="str">
        <f>VLOOKUP('Downloaded Data'!BC8,Key!$A$647:$C$648,3)</f>
        <v>Immersion</v>
      </c>
      <c r="BH8" s="1" t="str">
        <f>VLOOKUP('Downloaded Data'!BD8,Key!$A$650:$C$651,3)</f>
        <v>Enjoyment</v>
      </c>
      <c r="BI8" s="1" t="str">
        <f>VLOOKUP('Downloaded Data'!BE8,Key!$A$653:$C$654,3)</f>
        <v>Exploration</v>
      </c>
      <c r="BJ8" s="1" t="str">
        <f>VLOOKUP('Downloaded Data'!BF8,Key!$A$656:$C$657,3)</f>
        <v>Expressiveness</v>
      </c>
      <c r="BK8" s="1" t="str">
        <f>VLOOKUP('Downloaded Data'!BG8,Key!$A$659:$C$660,3)</f>
        <v>Results_Worth_Effort</v>
      </c>
      <c r="BL8" s="1" t="str">
        <f>VLOOKUP('Downloaded Data'!BH8,Key!$A$662:$C$663,3)</f>
        <v>Enjoyment</v>
      </c>
      <c r="BM8" s="1" t="str">
        <f>VLOOKUP('Downloaded Data'!BI8,Key!$A$665:$C$666,3)</f>
        <v>Exploration</v>
      </c>
      <c r="BN8" s="1" t="str">
        <f>VLOOKUP('Downloaded Data'!BJ8,Key!$A$668:$C$669,3)</f>
        <v>Expressiveness</v>
      </c>
      <c r="BO8" s="1" t="str">
        <f>VLOOKUP('Downloaded Data'!BK8,Key!$A$671:$D$672,3)</f>
        <v>Enjoyment</v>
      </c>
      <c r="BP8" s="1" t="str">
        <f>VLOOKUP('Downloaded Data'!BL8,Key!$A$674:$C$675,3)</f>
        <v>Exploration</v>
      </c>
      <c r="BQ8" s="1" t="str">
        <f>VLOOKUP('Downloaded Data'!BM8,Key!$A$677:$C$678,3)</f>
        <v>Immersion</v>
      </c>
      <c r="BR8" s="1" t="str">
        <f>VLOOKUP('Downloaded Data'!BN8,Key!$A$680:$C$681,3)</f>
        <v>Enjoyment</v>
      </c>
      <c r="BS8" s="1">
        <f t="shared" si="9"/>
        <v>4</v>
      </c>
      <c r="BT8" s="1">
        <f t="shared" si="10"/>
        <v>3</v>
      </c>
      <c r="BU8" s="1">
        <f t="shared" si="11"/>
        <v>0</v>
      </c>
      <c r="BV8" s="1">
        <f t="shared" si="12"/>
        <v>1</v>
      </c>
      <c r="BW8" s="1">
        <f t="shared" si="13"/>
        <v>5</v>
      </c>
      <c r="BX8" s="1">
        <f t="shared" si="14"/>
        <v>2</v>
      </c>
      <c r="BY8" s="4">
        <f t="shared" si="15"/>
        <v>32</v>
      </c>
      <c r="BZ8" s="4">
        <f t="shared" si="16"/>
        <v>27</v>
      </c>
      <c r="CA8" s="4">
        <f t="shared" si="17"/>
        <v>0</v>
      </c>
      <c r="CB8" s="4">
        <f t="shared" si="18"/>
        <v>10</v>
      </c>
      <c r="CC8" s="4">
        <v>50</v>
      </c>
      <c r="CD8" s="4">
        <f t="shared" si="19"/>
        <v>11</v>
      </c>
      <c r="CE8" s="4">
        <f t="shared" si="20"/>
        <v>86.666666666666671</v>
      </c>
      <c r="CF8" s="1" t="s">
        <v>107</v>
      </c>
      <c r="CG8" s="3">
        <v>6</v>
      </c>
      <c r="CH8" s="3">
        <v>7</v>
      </c>
      <c r="CI8" s="3">
        <v>6</v>
      </c>
      <c r="CJ8" s="3">
        <v>9</v>
      </c>
      <c r="CK8" s="3">
        <v>9</v>
      </c>
      <c r="CL8" s="3">
        <v>0</v>
      </c>
      <c r="CM8" s="3">
        <v>0</v>
      </c>
      <c r="CN8" s="3">
        <v>8</v>
      </c>
      <c r="CO8" s="4">
        <f t="shared" si="21"/>
        <v>7.5</v>
      </c>
      <c r="CP8" s="4">
        <f t="shared" si="22"/>
        <v>9</v>
      </c>
      <c r="CQ8" s="4">
        <f t="shared" si="23"/>
        <v>6</v>
      </c>
      <c r="CR8" s="4">
        <f t="shared" si="24"/>
        <v>0</v>
      </c>
      <c r="CS8" s="4">
        <f t="shared" si="25"/>
        <v>5.625</v>
      </c>
      <c r="CT8" s="3">
        <v>8</v>
      </c>
      <c r="CU8" s="3">
        <v>7</v>
      </c>
      <c r="CV8" s="3">
        <v>0</v>
      </c>
      <c r="CW8" s="3">
        <v>6</v>
      </c>
      <c r="CX8" s="3">
        <v>4</v>
      </c>
      <c r="CY8" s="3">
        <v>7</v>
      </c>
      <c r="CZ8" s="3">
        <v>8</v>
      </c>
      <c r="DA8" s="3">
        <v>7</v>
      </c>
      <c r="DB8" s="3">
        <v>7</v>
      </c>
      <c r="DC8" s="3">
        <v>4</v>
      </c>
      <c r="DD8" s="3">
        <v>0</v>
      </c>
      <c r="DE8" s="3">
        <v>7</v>
      </c>
      <c r="DF8" s="1" t="str">
        <f>VLOOKUP('Downloaded Data'!CL8,Key!$A$926:$C$927,3)</f>
        <v>Exploration</v>
      </c>
      <c r="DG8" s="1" t="str">
        <f>VLOOKUP('Downloaded Data'!CM8,Key!$A$929:$C$930,3)</f>
        <v>Results_Worth_Effort</v>
      </c>
      <c r="DH8" s="1" t="str">
        <f>VLOOKUP('Downloaded Data'!CN8,Key!$A$932:$C$933,3)</f>
        <v>Enjoyment</v>
      </c>
      <c r="DI8" s="1" t="str">
        <f>VLOOKUP('Downloaded Data'!CO8,Key!$A$935:$C$936,3)</f>
        <v>Results_Worth_Effort</v>
      </c>
      <c r="DJ8" s="1" t="str">
        <f>VLOOKUP('Downloaded Data'!CP8,Key!$A$938:$C$939,3)</f>
        <v>Enjoyment</v>
      </c>
      <c r="DK8" s="1" t="str">
        <f>VLOOKUP('Downloaded Data'!CQ8,Key!$A$941:$C$942,3)</f>
        <v>Exploration</v>
      </c>
      <c r="DL8" s="1" t="str">
        <f>VLOOKUP('Downloaded Data'!CR8,Key!$A$944:$C$945,3)</f>
        <v>Expressiveness</v>
      </c>
      <c r="DM8" s="1" t="str">
        <f>VLOOKUP('Downloaded Data'!CS8,Key!$A$947:$C$948,3)</f>
        <v>Results_Worth_Effort</v>
      </c>
      <c r="DN8" s="1" t="str">
        <f>VLOOKUP('Downloaded Data'!CT8,Key!$A$947:$D$948,3)</f>
        <v>Results_Worth_Effort</v>
      </c>
      <c r="DO8" s="1" t="str">
        <f>VLOOKUP('Downloaded Data'!CU8,Key!$A$953:$D$954,3)</f>
        <v>Exploration</v>
      </c>
      <c r="DP8" s="1" t="str">
        <f>VLOOKUP('Downloaded Data'!CV8,Key!$A$956:$C$957,3)</f>
        <v>Expressiveness</v>
      </c>
      <c r="DQ8" s="1" t="str">
        <f>VLOOKUP('Downloaded Data'!CW8,Key!$A$959:$C$960,3)</f>
        <v>Enjoyment</v>
      </c>
      <c r="DR8" s="1" t="str">
        <f>VLOOKUP('Downloaded Data'!CX8,Key!$A$962:$C$963,3)</f>
        <v>Exploration</v>
      </c>
      <c r="DS8" s="1" t="str">
        <f>VLOOKUP('Downloaded Data'!CY8,Key!$A$965:$C$966,3)</f>
        <v>Immersion</v>
      </c>
      <c r="DT8" s="1" t="str">
        <f>VLOOKUP('Downloaded Data'!CZ8,Key!$A$968:$C$969,3)</f>
        <v>Enjoyment</v>
      </c>
      <c r="DU8" s="1">
        <f t="shared" si="26"/>
        <v>4</v>
      </c>
      <c r="DV8" s="1">
        <f t="shared" si="27"/>
        <v>2</v>
      </c>
      <c r="DW8" s="1">
        <f t="shared" si="28"/>
        <v>0</v>
      </c>
      <c r="DX8" s="1">
        <f t="shared" si="29"/>
        <v>4</v>
      </c>
      <c r="DY8" s="1">
        <f t="shared" si="30"/>
        <v>4</v>
      </c>
      <c r="DZ8" s="1">
        <f t="shared" si="31"/>
        <v>1</v>
      </c>
      <c r="EA8" s="4">
        <f t="shared" si="32"/>
        <v>28</v>
      </c>
      <c r="EB8" s="4">
        <f t="shared" si="33"/>
        <v>8</v>
      </c>
      <c r="EC8" s="4">
        <f t="shared" si="34"/>
        <v>0</v>
      </c>
      <c r="ED8" s="4">
        <f t="shared" si="35"/>
        <v>30</v>
      </c>
      <c r="EE8" s="4">
        <f t="shared" si="36"/>
        <v>28</v>
      </c>
      <c r="EF8" s="4">
        <f t="shared" si="37"/>
        <v>7</v>
      </c>
      <c r="EG8" s="4">
        <f t="shared" si="38"/>
        <v>67.333333333333329</v>
      </c>
      <c r="EH8" s="1" t="str">
        <f>VLOOKUP('Downloaded Data'!DA8,Key!$A$971:$B$972,2)</f>
        <v>A: Writing Interface</v>
      </c>
    </row>
    <row r="9" spans="1:139" x14ac:dyDescent="0.2">
      <c r="A9" t="s">
        <v>600</v>
      </c>
      <c r="B9" t="s">
        <v>580</v>
      </c>
      <c r="C9" t="s">
        <v>109</v>
      </c>
      <c r="D9" s="3">
        <v>30</v>
      </c>
      <c r="E9" s="1" t="str">
        <f>VLOOKUP('Downloaded Data'!E9,Key!$A$5:$B$250,2)</f>
        <v>Portugal</v>
      </c>
      <c r="F9" s="1">
        <f>7 - ('Downloaded Data'!G9 + 1)</f>
        <v>6</v>
      </c>
      <c r="G9" s="1">
        <f>7 - ('Downloaded Data'!H9 + 1)</f>
        <v>6</v>
      </c>
      <c r="H9" s="1">
        <f>'Downloaded Data'!I9 + 1</f>
        <v>5</v>
      </c>
      <c r="I9" s="1">
        <f xml:space="preserve"> 7 - ('Downloaded Data'!J9 + 1)</f>
        <v>5</v>
      </c>
      <c r="J9" s="1">
        <f>'Downloaded Data'!K9 + 1</f>
        <v>6</v>
      </c>
      <c r="K9" s="1">
        <f>'Downloaded Data'!L9 + 1</f>
        <v>5</v>
      </c>
      <c r="L9" s="4">
        <f t="shared" si="0"/>
        <v>5.5</v>
      </c>
      <c r="M9" s="1">
        <f>7 - ('Downloaded Data'!N9 + 1)</f>
        <v>6</v>
      </c>
      <c r="N9" s="1">
        <f>'Downloaded Data'!O9 + 1</f>
        <v>6</v>
      </c>
      <c r="O9" s="1">
        <f>'Downloaded Data'!P9 + 1</f>
        <v>6</v>
      </c>
      <c r="P9" s="1">
        <f>'Downloaded Data'!Q9 + 1</f>
        <v>5</v>
      </c>
      <c r="Q9" s="1">
        <f>'Downloaded Data'!R9 + 1</f>
        <v>6</v>
      </c>
      <c r="R9" s="1">
        <f>'Downloaded Data'!S9 + 1</f>
        <v>6</v>
      </c>
      <c r="S9" s="4">
        <f t="shared" si="1"/>
        <v>5.833333333333333</v>
      </c>
      <c r="T9" s="1">
        <f>'Downloaded Data'!U9 + 1</f>
        <v>5</v>
      </c>
      <c r="U9" s="1">
        <f xml:space="preserve"> 7 - ('Downloaded Data'!V9 + 1)</f>
        <v>4</v>
      </c>
      <c r="V9" s="1">
        <f>'Downloaded Data'!W9 + 1</f>
        <v>4</v>
      </c>
      <c r="W9" s="1">
        <f>7 - ('Downloaded Data'!X9 + 1)</f>
        <v>5</v>
      </c>
      <c r="X9" s="1">
        <f>7 - ('Downloaded Data'!Y9 + 1)</f>
        <v>5</v>
      </c>
      <c r="Y9" s="1">
        <f>7 - ('Downloaded Data'!Z9 + 1)</f>
        <v>5</v>
      </c>
      <c r="Z9" s="1">
        <f>7 - ('Downloaded Data'!AA9 + 1)</f>
        <v>5</v>
      </c>
      <c r="AA9" s="1">
        <f>'Downloaded Data'!AB9 + 1</f>
        <v>5</v>
      </c>
      <c r="AB9" s="5">
        <f t="shared" si="2"/>
        <v>4.75</v>
      </c>
      <c r="AC9" s="2">
        <f t="shared" si="3"/>
        <v>5.3</v>
      </c>
      <c r="AD9" s="1" t="s">
        <v>108</v>
      </c>
      <c r="AE9" s="3">
        <v>9</v>
      </c>
      <c r="AF9" s="3">
        <v>10</v>
      </c>
      <c r="AG9" s="3">
        <v>10</v>
      </c>
      <c r="AH9" s="3">
        <v>8</v>
      </c>
      <c r="AI9" s="3">
        <v>3</v>
      </c>
      <c r="AJ9" s="3">
        <v>9</v>
      </c>
      <c r="AK9" s="3">
        <v>8</v>
      </c>
      <c r="AL9" s="3">
        <v>5</v>
      </c>
      <c r="AM9" s="4">
        <f t="shared" si="4"/>
        <v>7.5</v>
      </c>
      <c r="AN9" s="4">
        <f t="shared" si="5"/>
        <v>5.5</v>
      </c>
      <c r="AO9" s="4">
        <f t="shared" si="6"/>
        <v>9.5</v>
      </c>
      <c r="AP9" s="4">
        <f t="shared" si="7"/>
        <v>8.5</v>
      </c>
      <c r="AQ9" s="4">
        <f t="shared" si="8"/>
        <v>7.75</v>
      </c>
      <c r="AR9" s="3">
        <v>7</v>
      </c>
      <c r="AS9" s="3">
        <v>3</v>
      </c>
      <c r="AT9" s="3">
        <v>0</v>
      </c>
      <c r="AU9" s="3">
        <v>5</v>
      </c>
      <c r="AV9" s="3">
        <v>6</v>
      </c>
      <c r="AW9" s="3">
        <v>4</v>
      </c>
      <c r="AX9" s="3">
        <v>3</v>
      </c>
      <c r="AY9" s="3">
        <v>6</v>
      </c>
      <c r="AZ9" s="3">
        <v>3</v>
      </c>
      <c r="BA9" s="3">
        <v>6</v>
      </c>
      <c r="BB9" s="3">
        <v>0</v>
      </c>
      <c r="BC9" s="3">
        <v>2</v>
      </c>
      <c r="BD9" s="1" t="str">
        <f>VLOOKUP('Downloaded Data'!AZ9,Key!$A$638:$C$639,3)</f>
        <v>Exploration</v>
      </c>
      <c r="BE9" s="1" t="str">
        <f>VLOOKUP('Downloaded Data'!BA9,Key!$A$641:$C$642,3)</f>
        <v>Results_Worth_Effort</v>
      </c>
      <c r="BF9" s="1" t="str">
        <f>VLOOKUP('Downloaded Data'!BB9,Key!$A$644:$C$645,3)</f>
        <v>Immersion</v>
      </c>
      <c r="BG9" s="1" t="str">
        <f>VLOOKUP('Downloaded Data'!BC9,Key!$A$647:$C$648,3)</f>
        <v>Results_Worth_Effort</v>
      </c>
      <c r="BH9" s="1" t="str">
        <f>VLOOKUP('Downloaded Data'!BD9,Key!$A$650:$C$651,3)</f>
        <v>Enjoyment</v>
      </c>
      <c r="BI9" s="1" t="str">
        <f>VLOOKUP('Downloaded Data'!BE9,Key!$A$653:$C$654,3)</f>
        <v>Results_Worth_Effort</v>
      </c>
      <c r="BJ9" s="1" t="str">
        <f>VLOOKUP('Downloaded Data'!BF9,Key!$A$656:$C$657,3)</f>
        <v>Immersion</v>
      </c>
      <c r="BK9" s="1" t="str">
        <f>VLOOKUP('Downloaded Data'!BG9,Key!$A$659:$C$660,3)</f>
        <v>Results_Worth_Effort</v>
      </c>
      <c r="BL9" s="1" t="str">
        <f>VLOOKUP('Downloaded Data'!BH9,Key!$A$662:$C$663,3)</f>
        <v>Expressiveness</v>
      </c>
      <c r="BM9" s="1" t="str">
        <f>VLOOKUP('Downloaded Data'!BI9,Key!$A$665:$C$666,3)</f>
        <v>Exploration</v>
      </c>
      <c r="BN9" s="1" t="str">
        <f>VLOOKUP('Downloaded Data'!BJ9,Key!$A$668:$C$669,3)</f>
        <v>Expressiveness</v>
      </c>
      <c r="BO9" s="1" t="str">
        <f>VLOOKUP('Downloaded Data'!BK9,Key!$A$671:$D$672,3)</f>
        <v>Results_Worth_Effort</v>
      </c>
      <c r="BP9" s="1" t="str">
        <f>VLOOKUP('Downloaded Data'!BL9,Key!$A$674:$C$675,3)</f>
        <v>Exploration</v>
      </c>
      <c r="BQ9" s="1" t="str">
        <f>VLOOKUP('Downloaded Data'!BM9,Key!$A$677:$C$678,3)</f>
        <v>Immersion</v>
      </c>
      <c r="BR9" s="1" t="str">
        <f>VLOOKUP('Downloaded Data'!BN9,Key!$A$680:$C$681,3)</f>
        <v>Exploration</v>
      </c>
      <c r="BS9" s="1">
        <f t="shared" si="9"/>
        <v>4</v>
      </c>
      <c r="BT9" s="1">
        <f t="shared" si="10"/>
        <v>2</v>
      </c>
      <c r="BU9" s="1">
        <f t="shared" si="11"/>
        <v>0</v>
      </c>
      <c r="BV9" s="1">
        <f t="shared" si="12"/>
        <v>5</v>
      </c>
      <c r="BW9" s="1">
        <f t="shared" si="13"/>
        <v>1</v>
      </c>
      <c r="BX9" s="1">
        <f t="shared" si="14"/>
        <v>3</v>
      </c>
      <c r="BY9" s="4">
        <f t="shared" si="15"/>
        <v>18</v>
      </c>
      <c r="BZ9" s="4">
        <f t="shared" si="16"/>
        <v>12</v>
      </c>
      <c r="CA9" s="4">
        <f t="shared" si="17"/>
        <v>0</v>
      </c>
      <c r="CB9" s="4">
        <f t="shared" si="18"/>
        <v>25</v>
      </c>
      <c r="CC9" s="4">
        <v>4</v>
      </c>
      <c r="CD9" s="4">
        <f t="shared" si="19"/>
        <v>9</v>
      </c>
      <c r="CE9" s="4">
        <f t="shared" si="20"/>
        <v>45.333333333333336</v>
      </c>
      <c r="CF9" s="1" t="s">
        <v>107</v>
      </c>
      <c r="CG9" s="3">
        <v>0</v>
      </c>
      <c r="CH9" s="3">
        <v>9</v>
      </c>
      <c r="CI9" s="3">
        <v>10</v>
      </c>
      <c r="CJ9" s="3">
        <v>5</v>
      </c>
      <c r="CK9" s="3">
        <v>2</v>
      </c>
      <c r="CL9" s="3">
        <v>2</v>
      </c>
      <c r="CM9" s="3">
        <v>6</v>
      </c>
      <c r="CN9" s="3">
        <v>3</v>
      </c>
      <c r="CO9" s="4">
        <f t="shared" si="21"/>
        <v>6</v>
      </c>
      <c r="CP9" s="4">
        <f t="shared" si="22"/>
        <v>3.5</v>
      </c>
      <c r="CQ9" s="4">
        <f t="shared" si="23"/>
        <v>5</v>
      </c>
      <c r="CR9" s="4">
        <f t="shared" si="24"/>
        <v>4</v>
      </c>
      <c r="CS9" s="4">
        <f t="shared" si="25"/>
        <v>4.625</v>
      </c>
      <c r="CT9" s="3">
        <v>7</v>
      </c>
      <c r="CU9" s="3">
        <v>3</v>
      </c>
      <c r="CV9" s="3">
        <v>0</v>
      </c>
      <c r="CW9" s="3">
        <v>3</v>
      </c>
      <c r="CX9" s="3">
        <v>4</v>
      </c>
      <c r="CY9" s="3">
        <v>7</v>
      </c>
      <c r="CZ9" s="3">
        <v>5</v>
      </c>
      <c r="DA9" s="3">
        <v>6</v>
      </c>
      <c r="DB9" s="3">
        <v>3</v>
      </c>
      <c r="DC9" s="3">
        <v>6</v>
      </c>
      <c r="DD9" s="3">
        <v>0</v>
      </c>
      <c r="DE9" s="3">
        <v>4</v>
      </c>
      <c r="DF9" s="1" t="str">
        <f>VLOOKUP('Downloaded Data'!CL9,Key!$A$926:$C$927,3)</f>
        <v>Exploration</v>
      </c>
      <c r="DG9" s="1" t="str">
        <f>VLOOKUP('Downloaded Data'!CM9,Key!$A$929:$C$930,3)</f>
        <v>Results_Worth_Effort</v>
      </c>
      <c r="DH9" s="1" t="str">
        <f>VLOOKUP('Downloaded Data'!CN9,Key!$A$932:$C$933,3)</f>
        <v>Immersion</v>
      </c>
      <c r="DI9" s="1" t="str">
        <f>VLOOKUP('Downloaded Data'!CO9,Key!$A$935:$C$936,3)</f>
        <v>Results_Worth_Effort</v>
      </c>
      <c r="DJ9" s="1" t="str">
        <f>VLOOKUP('Downloaded Data'!CP9,Key!$A$938:$C$939,3)</f>
        <v>Enjoyment</v>
      </c>
      <c r="DK9" s="1" t="str">
        <f>VLOOKUP('Downloaded Data'!CQ9,Key!$A$941:$C$942,3)</f>
        <v>Results_Worth_Effort</v>
      </c>
      <c r="DL9" s="1" t="str">
        <f>VLOOKUP('Downloaded Data'!CR9,Key!$A$944:$C$945,3)</f>
        <v>Immersion</v>
      </c>
      <c r="DM9" s="1" t="str">
        <f>VLOOKUP('Downloaded Data'!CS9,Key!$A$947:$C$948,3)</f>
        <v>Results_Worth_Effort</v>
      </c>
      <c r="DN9" s="1" t="str">
        <f>VLOOKUP('Downloaded Data'!CT9,Key!$A$947:$D$948,3)</f>
        <v>Collaboration</v>
      </c>
      <c r="DO9" s="1" t="str">
        <f>VLOOKUP('Downloaded Data'!CU9,Key!$A$953:$D$954,3)</f>
        <v>Immersion</v>
      </c>
      <c r="DP9" s="1" t="str">
        <f>VLOOKUP('Downloaded Data'!CV9,Key!$A$956:$C$957,3)</f>
        <v>Expressiveness</v>
      </c>
      <c r="DQ9" s="1" t="str">
        <f>VLOOKUP('Downloaded Data'!CW9,Key!$A$959:$C$960,3)</f>
        <v>Results_Worth_Effort</v>
      </c>
      <c r="DR9" s="1" t="str">
        <f>VLOOKUP('Downloaded Data'!CX9,Key!$A$962:$C$963,3)</f>
        <v>Exploration</v>
      </c>
      <c r="DS9" s="1" t="str">
        <f>VLOOKUP('Downloaded Data'!CY9,Key!$A$965:$C$966,3)</f>
        <v>Immersion</v>
      </c>
      <c r="DT9" s="1" t="str">
        <f>VLOOKUP('Downloaded Data'!CZ9,Key!$A$968:$C$969,3)</f>
        <v>Exploration</v>
      </c>
      <c r="DU9" s="1">
        <f t="shared" si="26"/>
        <v>3</v>
      </c>
      <c r="DV9" s="1">
        <f t="shared" si="27"/>
        <v>1</v>
      </c>
      <c r="DW9" s="1">
        <f t="shared" si="28"/>
        <v>1</v>
      </c>
      <c r="DX9" s="1">
        <f t="shared" si="29"/>
        <v>5</v>
      </c>
      <c r="DY9" s="1">
        <f t="shared" si="30"/>
        <v>1</v>
      </c>
      <c r="DZ9" s="1">
        <f t="shared" si="31"/>
        <v>4</v>
      </c>
      <c r="EA9" s="4">
        <f t="shared" si="32"/>
        <v>13.5</v>
      </c>
      <c r="EB9" s="4">
        <f t="shared" si="33"/>
        <v>5</v>
      </c>
      <c r="EC9" s="4">
        <f t="shared" si="34"/>
        <v>0</v>
      </c>
      <c r="ED9" s="4">
        <f t="shared" si="35"/>
        <v>25</v>
      </c>
      <c r="EE9" s="4">
        <f t="shared" si="36"/>
        <v>4.5</v>
      </c>
      <c r="EF9" s="4">
        <f t="shared" si="37"/>
        <v>22</v>
      </c>
      <c r="EG9" s="4">
        <f t="shared" si="38"/>
        <v>46.333333333333336</v>
      </c>
      <c r="EH9" s="1" t="str">
        <f>VLOOKUP('Downloaded Data'!DA9,Key!$A$971:$B$972,2)</f>
        <v>A: Writing Interface</v>
      </c>
    </row>
    <row r="10" spans="1:139" x14ac:dyDescent="0.2">
      <c r="A10" t="s">
        <v>600</v>
      </c>
      <c r="B10" t="s">
        <v>579</v>
      </c>
      <c r="C10" t="s">
        <v>105</v>
      </c>
      <c r="D10" s="3">
        <v>28</v>
      </c>
      <c r="E10" s="1" t="str">
        <f>VLOOKUP('Downloaded Data'!E10,Key!$A$5:$B$250,2)</f>
        <v>Poland</v>
      </c>
      <c r="F10" s="1">
        <f>7 - ('Downloaded Data'!G10 + 1)</f>
        <v>5</v>
      </c>
      <c r="G10" s="1">
        <f>7 - ('Downloaded Data'!H10 + 1)</f>
        <v>4</v>
      </c>
      <c r="H10" s="1">
        <f>'Downloaded Data'!I10 + 1</f>
        <v>3</v>
      </c>
      <c r="I10" s="1">
        <f xml:space="preserve"> 7 - ('Downloaded Data'!J10 + 1)</f>
        <v>5</v>
      </c>
      <c r="J10" s="1">
        <f>'Downloaded Data'!K10 + 1</f>
        <v>3</v>
      </c>
      <c r="K10" s="1">
        <f>'Downloaded Data'!L10 + 1</f>
        <v>3</v>
      </c>
      <c r="L10" s="4">
        <f t="shared" si="0"/>
        <v>3.8333333333333335</v>
      </c>
      <c r="M10" s="1">
        <f>7 - ('Downloaded Data'!N10 + 1)</f>
        <v>5</v>
      </c>
      <c r="N10" s="1">
        <f>'Downloaded Data'!O10 + 1</f>
        <v>4</v>
      </c>
      <c r="O10" s="1">
        <f>'Downloaded Data'!P10 + 1</f>
        <v>4</v>
      </c>
      <c r="P10" s="1">
        <f>'Downloaded Data'!Q10 + 1</f>
        <v>5</v>
      </c>
      <c r="Q10" s="1">
        <f>'Downloaded Data'!R10 + 1</f>
        <v>4</v>
      </c>
      <c r="R10" s="1">
        <f>'Downloaded Data'!S10 + 1</f>
        <v>4</v>
      </c>
      <c r="S10" s="4">
        <f t="shared" si="1"/>
        <v>4.333333333333333</v>
      </c>
      <c r="T10" s="1">
        <f>'Downloaded Data'!U10 + 1</f>
        <v>5</v>
      </c>
      <c r="U10" s="1">
        <f xml:space="preserve"> 7 - ('Downloaded Data'!V10 + 1)</f>
        <v>5</v>
      </c>
      <c r="V10" s="1">
        <f>'Downloaded Data'!W10 + 1</f>
        <v>4</v>
      </c>
      <c r="W10" s="1">
        <f>7 - ('Downloaded Data'!X10 + 1)</f>
        <v>5</v>
      </c>
      <c r="X10" s="1">
        <f>7 - ('Downloaded Data'!Y10 + 1)</f>
        <v>5</v>
      </c>
      <c r="Y10" s="1">
        <f>7 - ('Downloaded Data'!Z10 + 1)</f>
        <v>5</v>
      </c>
      <c r="Z10" s="1">
        <f>7 - ('Downloaded Data'!AA10 + 1)</f>
        <v>4</v>
      </c>
      <c r="AA10" s="1">
        <f>'Downloaded Data'!AB10 + 1</f>
        <v>4</v>
      </c>
      <c r="AB10" s="5">
        <f t="shared" si="2"/>
        <v>4.625</v>
      </c>
      <c r="AC10" s="2">
        <f t="shared" si="3"/>
        <v>4.3</v>
      </c>
      <c r="AD10" s="1" t="s">
        <v>106</v>
      </c>
      <c r="AE10" s="3">
        <v>7</v>
      </c>
      <c r="AF10" s="3">
        <v>5</v>
      </c>
      <c r="AG10" s="3">
        <v>7</v>
      </c>
      <c r="AH10" s="3">
        <v>6</v>
      </c>
      <c r="AI10" s="3">
        <v>4</v>
      </c>
      <c r="AJ10" s="3">
        <v>4</v>
      </c>
      <c r="AK10" s="3">
        <v>6</v>
      </c>
      <c r="AL10" s="3">
        <v>6</v>
      </c>
      <c r="AM10" s="4">
        <f t="shared" si="4"/>
        <v>5.5</v>
      </c>
      <c r="AN10" s="4">
        <f t="shared" si="5"/>
        <v>5</v>
      </c>
      <c r="AO10" s="4">
        <f t="shared" si="6"/>
        <v>7</v>
      </c>
      <c r="AP10" s="4">
        <f t="shared" si="7"/>
        <v>5</v>
      </c>
      <c r="AQ10" s="4">
        <f t="shared" si="8"/>
        <v>5.625</v>
      </c>
      <c r="AR10" s="3">
        <v>6</v>
      </c>
      <c r="AS10" s="3">
        <v>7</v>
      </c>
      <c r="AT10" s="3">
        <v>6</v>
      </c>
      <c r="AU10" s="3">
        <v>7</v>
      </c>
      <c r="AV10" s="3">
        <v>6</v>
      </c>
      <c r="AW10" s="3">
        <v>5</v>
      </c>
      <c r="AX10" s="3">
        <v>6</v>
      </c>
      <c r="AY10" s="3">
        <v>6</v>
      </c>
      <c r="AZ10" s="3">
        <v>7</v>
      </c>
      <c r="BA10" s="3">
        <v>5</v>
      </c>
      <c r="BB10" s="3">
        <v>8</v>
      </c>
      <c r="BC10" s="3">
        <v>4</v>
      </c>
      <c r="BD10" s="1" t="str">
        <f>VLOOKUP('Downloaded Data'!AZ10,Key!$A$638:$C$639,3)</f>
        <v>Collaboration</v>
      </c>
      <c r="BE10" s="1" t="str">
        <f>VLOOKUP('Downloaded Data'!BA10,Key!$A$641:$C$642,3)</f>
        <v>Expressiveness</v>
      </c>
      <c r="BF10" s="1" t="str">
        <f>VLOOKUP('Downloaded Data'!BB10,Key!$A$644:$C$645,3)</f>
        <v>Enjoyment</v>
      </c>
      <c r="BG10" s="1" t="str">
        <f>VLOOKUP('Downloaded Data'!BC10,Key!$A$647:$C$648,3)</f>
        <v>Results_Worth_Effort</v>
      </c>
      <c r="BH10" s="1" t="str">
        <f>VLOOKUP('Downloaded Data'!BD10,Key!$A$650:$C$651,3)</f>
        <v>Collaboration</v>
      </c>
      <c r="BI10" s="1" t="str">
        <f>VLOOKUP('Downloaded Data'!BE10,Key!$A$653:$C$654,3)</f>
        <v>Exploration</v>
      </c>
      <c r="BJ10" s="1" t="str">
        <f>VLOOKUP('Downloaded Data'!BF10,Key!$A$656:$C$657,3)</f>
        <v>Expressiveness</v>
      </c>
      <c r="BK10" s="1" t="str">
        <f>VLOOKUP('Downloaded Data'!BG10,Key!$A$659:$C$660,3)</f>
        <v>Collaboration</v>
      </c>
      <c r="BL10" s="1" t="str">
        <f>VLOOKUP('Downloaded Data'!BH10,Key!$A$662:$C$663,3)</f>
        <v>Expressiveness</v>
      </c>
      <c r="BM10" s="1" t="str">
        <f>VLOOKUP('Downloaded Data'!BI10,Key!$A$665:$C$666,3)</f>
        <v>Exploration</v>
      </c>
      <c r="BN10" s="1" t="str">
        <f>VLOOKUP('Downloaded Data'!BJ10,Key!$A$668:$C$669,3)</f>
        <v>Collaboration</v>
      </c>
      <c r="BO10" s="1" t="str">
        <f>VLOOKUP('Downloaded Data'!BK10,Key!$A$671:$D$672,3)</f>
        <v>Enjoyment</v>
      </c>
      <c r="BP10" s="1" t="str">
        <f>VLOOKUP('Downloaded Data'!BL10,Key!$A$674:$C$675,3)</f>
        <v>Expressiveness</v>
      </c>
      <c r="BQ10" s="1" t="str">
        <f>VLOOKUP('Downloaded Data'!BM10,Key!$A$677:$C$678,3)</f>
        <v>Collaboration</v>
      </c>
      <c r="BR10" s="1" t="str">
        <f>VLOOKUP('Downloaded Data'!BN10,Key!$A$680:$C$681,3)</f>
        <v>Exploration</v>
      </c>
      <c r="BS10" s="1">
        <f t="shared" si="9"/>
        <v>3</v>
      </c>
      <c r="BT10" s="1">
        <f t="shared" si="10"/>
        <v>4</v>
      </c>
      <c r="BU10" s="1">
        <f t="shared" si="11"/>
        <v>5</v>
      </c>
      <c r="BV10" s="1">
        <f t="shared" si="12"/>
        <v>1</v>
      </c>
      <c r="BW10" s="1">
        <f t="shared" si="13"/>
        <v>2</v>
      </c>
      <c r="BX10" s="1">
        <f t="shared" si="14"/>
        <v>0</v>
      </c>
      <c r="BY10" s="4">
        <f t="shared" si="15"/>
        <v>19.5</v>
      </c>
      <c r="BZ10" s="4">
        <f t="shared" si="16"/>
        <v>22</v>
      </c>
      <c r="CA10" s="4">
        <f t="shared" si="17"/>
        <v>35</v>
      </c>
      <c r="CB10" s="4">
        <f t="shared" si="18"/>
        <v>6.5</v>
      </c>
      <c r="CC10" s="4">
        <v>13</v>
      </c>
      <c r="CD10" s="4">
        <f t="shared" si="19"/>
        <v>0</v>
      </c>
      <c r="CE10" s="4">
        <f t="shared" si="20"/>
        <v>64</v>
      </c>
      <c r="CF10" s="1" t="s">
        <v>107</v>
      </c>
      <c r="CG10" s="3">
        <v>7</v>
      </c>
      <c r="CH10" s="3">
        <v>5</v>
      </c>
      <c r="CI10" s="3">
        <v>7</v>
      </c>
      <c r="CJ10" s="3">
        <v>5</v>
      </c>
      <c r="CK10" s="3">
        <v>5</v>
      </c>
      <c r="CL10" s="3">
        <v>6</v>
      </c>
      <c r="CM10" s="3">
        <v>6</v>
      </c>
      <c r="CN10" s="3">
        <v>7</v>
      </c>
      <c r="CO10" s="4">
        <f t="shared" si="21"/>
        <v>6</v>
      </c>
      <c r="CP10" s="4">
        <f t="shared" si="22"/>
        <v>5</v>
      </c>
      <c r="CQ10" s="4">
        <f t="shared" si="23"/>
        <v>7</v>
      </c>
      <c r="CR10" s="4">
        <f t="shared" si="24"/>
        <v>6</v>
      </c>
      <c r="CS10" s="4">
        <f t="shared" si="25"/>
        <v>6</v>
      </c>
      <c r="CT10" s="3">
        <v>7</v>
      </c>
      <c r="CU10" s="3">
        <v>5</v>
      </c>
      <c r="CV10" s="3">
        <v>8</v>
      </c>
      <c r="CW10" s="3">
        <v>6</v>
      </c>
      <c r="CX10" s="3">
        <v>6</v>
      </c>
      <c r="CY10" s="3">
        <v>8</v>
      </c>
      <c r="CZ10" s="3">
        <v>9</v>
      </c>
      <c r="DA10" s="3">
        <v>6</v>
      </c>
      <c r="DB10" s="3">
        <v>6</v>
      </c>
      <c r="DC10" s="3">
        <v>7</v>
      </c>
      <c r="DD10" s="3">
        <v>6</v>
      </c>
      <c r="DE10" s="3">
        <v>6</v>
      </c>
      <c r="DF10" s="1" t="str">
        <f>VLOOKUP('Downloaded Data'!CL10,Key!$A$926:$C$927,3)</f>
        <v>Collaboration</v>
      </c>
      <c r="DG10" s="1" t="str">
        <f>VLOOKUP('Downloaded Data'!CM10,Key!$A$929:$C$930,3)</f>
        <v>Expressiveness</v>
      </c>
      <c r="DH10" s="1" t="str">
        <f>VLOOKUP('Downloaded Data'!CN10,Key!$A$932:$C$933,3)</f>
        <v>Enjoyment</v>
      </c>
      <c r="DI10" s="1" t="str">
        <f>VLOOKUP('Downloaded Data'!CO10,Key!$A$935:$C$936,3)</f>
        <v>Results_Worth_Effort</v>
      </c>
      <c r="DJ10" s="1" t="str">
        <f>VLOOKUP('Downloaded Data'!CP10,Key!$A$938:$C$939,3)</f>
        <v>Collaboration</v>
      </c>
      <c r="DK10" s="1" t="str">
        <f>VLOOKUP('Downloaded Data'!CQ10,Key!$A$941:$C$942,3)</f>
        <v>Exploration</v>
      </c>
      <c r="DL10" s="1" t="str">
        <f>VLOOKUP('Downloaded Data'!CR10,Key!$A$944:$C$945,3)</f>
        <v>Expressiveness</v>
      </c>
      <c r="DM10" s="1" t="str">
        <f>VLOOKUP('Downloaded Data'!CS10,Key!$A$947:$C$948,3)</f>
        <v>Collaboration</v>
      </c>
      <c r="DN10" s="1" t="str">
        <f>VLOOKUP('Downloaded Data'!CT10,Key!$A$947:$D$948,3)</f>
        <v>Collaboration</v>
      </c>
      <c r="DO10" s="1" t="str">
        <f>VLOOKUP('Downloaded Data'!CU10,Key!$A$953:$D$954,3)</f>
        <v>Exploration</v>
      </c>
      <c r="DP10" s="1" t="str">
        <f>VLOOKUP('Downloaded Data'!CV10,Key!$A$956:$C$957,3)</f>
        <v>Expressiveness</v>
      </c>
      <c r="DQ10" s="1" t="str">
        <f>VLOOKUP('Downloaded Data'!CW10,Key!$A$959:$C$960,3)</f>
        <v>Enjoyment</v>
      </c>
      <c r="DR10" s="1" t="str">
        <f>VLOOKUP('Downloaded Data'!CX10,Key!$A$962:$C$963,3)</f>
        <v>Expressiveness</v>
      </c>
      <c r="DS10" s="1" t="str">
        <f>VLOOKUP('Downloaded Data'!CY10,Key!$A$965:$C$966,3)</f>
        <v>Collaboration</v>
      </c>
      <c r="DT10" s="1" t="str">
        <f>VLOOKUP('Downloaded Data'!CZ10,Key!$A$968:$C$969,3)</f>
        <v>Enjoyment</v>
      </c>
      <c r="DU10" s="1">
        <f t="shared" si="26"/>
        <v>2</v>
      </c>
      <c r="DV10" s="1">
        <f t="shared" si="27"/>
        <v>4</v>
      </c>
      <c r="DW10" s="1">
        <f t="shared" si="28"/>
        <v>5</v>
      </c>
      <c r="DX10" s="1">
        <f t="shared" si="29"/>
        <v>1</v>
      </c>
      <c r="DY10" s="1">
        <f t="shared" si="30"/>
        <v>3</v>
      </c>
      <c r="DZ10" s="1">
        <f t="shared" si="31"/>
        <v>0</v>
      </c>
      <c r="EA10" s="4">
        <f t="shared" si="32"/>
        <v>11</v>
      </c>
      <c r="EB10" s="4">
        <f t="shared" si="33"/>
        <v>26</v>
      </c>
      <c r="EC10" s="4">
        <f t="shared" si="34"/>
        <v>35</v>
      </c>
      <c r="ED10" s="4">
        <f t="shared" si="35"/>
        <v>6.5</v>
      </c>
      <c r="EE10" s="4">
        <f t="shared" si="36"/>
        <v>16.5</v>
      </c>
      <c r="EF10" s="4">
        <f t="shared" si="37"/>
        <v>0</v>
      </c>
      <c r="EG10" s="4">
        <f t="shared" si="38"/>
        <v>67.333333333333329</v>
      </c>
      <c r="EH10" s="1" t="str">
        <f>VLOOKUP('Downloaded Data'!DA10,Key!$A$971:$B$972,2)</f>
        <v>B: Music/Painting Interface</v>
      </c>
    </row>
    <row r="11" spans="1:139" x14ac:dyDescent="0.2">
      <c r="A11" t="s">
        <v>600</v>
      </c>
      <c r="B11" t="s">
        <v>580</v>
      </c>
      <c r="C11" t="s">
        <v>105</v>
      </c>
      <c r="D11" s="3">
        <v>32</v>
      </c>
      <c r="E11" s="1" t="str">
        <f>VLOOKUP('Downloaded Data'!E11,Key!$A$5:$B$250,2)</f>
        <v>Hungary</v>
      </c>
      <c r="F11" s="1">
        <f>7 - ('Downloaded Data'!G11 + 1)</f>
        <v>5</v>
      </c>
      <c r="G11" s="1">
        <f>7 - ('Downloaded Data'!H11 + 1)</f>
        <v>5</v>
      </c>
      <c r="H11" s="1">
        <f>'Downloaded Data'!I11 + 1</f>
        <v>5</v>
      </c>
      <c r="I11" s="1">
        <f xml:space="preserve"> 7 - ('Downloaded Data'!J11 + 1)</f>
        <v>5</v>
      </c>
      <c r="J11" s="1">
        <f>'Downloaded Data'!K11 + 1</f>
        <v>5</v>
      </c>
      <c r="K11" s="1">
        <f>'Downloaded Data'!L11 + 1</f>
        <v>5</v>
      </c>
      <c r="L11" s="4">
        <f t="shared" si="0"/>
        <v>5</v>
      </c>
      <c r="M11" s="1">
        <f>7 - ('Downloaded Data'!N11 + 1)</f>
        <v>5</v>
      </c>
      <c r="N11" s="1">
        <f>'Downloaded Data'!O11 + 1</f>
        <v>5</v>
      </c>
      <c r="O11" s="1">
        <f>'Downloaded Data'!P11 + 1</f>
        <v>5</v>
      </c>
      <c r="P11" s="1">
        <f>'Downloaded Data'!Q11 + 1</f>
        <v>5</v>
      </c>
      <c r="Q11" s="1">
        <f>'Downloaded Data'!R11 + 1</f>
        <v>5</v>
      </c>
      <c r="R11" s="1">
        <f>'Downloaded Data'!S11 + 1</f>
        <v>5</v>
      </c>
      <c r="S11" s="4">
        <f t="shared" si="1"/>
        <v>5</v>
      </c>
      <c r="T11" s="1">
        <f>'Downloaded Data'!U11 + 1</f>
        <v>5</v>
      </c>
      <c r="U11" s="1">
        <f xml:space="preserve"> 7 - ('Downloaded Data'!V11 + 1)</f>
        <v>3</v>
      </c>
      <c r="V11" s="1">
        <f>'Downloaded Data'!W11 + 1</f>
        <v>4</v>
      </c>
      <c r="W11" s="1">
        <f>7 - ('Downloaded Data'!X11 + 1)</f>
        <v>3</v>
      </c>
      <c r="X11" s="1">
        <f>7 - ('Downloaded Data'!Y11 + 1)</f>
        <v>2</v>
      </c>
      <c r="Y11" s="1">
        <f>7 - ('Downloaded Data'!Z11 + 1)</f>
        <v>5</v>
      </c>
      <c r="Z11" s="1">
        <f>7 - ('Downloaded Data'!AA11 + 1)</f>
        <v>4</v>
      </c>
      <c r="AA11" s="1">
        <f>'Downloaded Data'!AB11 + 1</f>
        <v>5</v>
      </c>
      <c r="AB11" s="5">
        <f t="shared" si="2"/>
        <v>3.875</v>
      </c>
      <c r="AC11" s="2">
        <f t="shared" si="3"/>
        <v>4.55</v>
      </c>
      <c r="AD11" s="1" t="s">
        <v>108</v>
      </c>
      <c r="AE11" s="3">
        <v>10</v>
      </c>
      <c r="AF11" s="3">
        <v>8</v>
      </c>
      <c r="AG11" s="3">
        <v>10</v>
      </c>
      <c r="AH11" s="3">
        <v>9</v>
      </c>
      <c r="AI11" s="3">
        <v>7</v>
      </c>
      <c r="AJ11" s="3">
        <v>6</v>
      </c>
      <c r="AK11" s="3">
        <v>0</v>
      </c>
      <c r="AL11" s="3">
        <v>1</v>
      </c>
      <c r="AM11" s="4">
        <f t="shared" si="4"/>
        <v>4.5</v>
      </c>
      <c r="AN11" s="4">
        <f t="shared" si="5"/>
        <v>8</v>
      </c>
      <c r="AO11" s="4">
        <f t="shared" si="6"/>
        <v>10</v>
      </c>
      <c r="AP11" s="4">
        <f t="shared" si="7"/>
        <v>3</v>
      </c>
      <c r="AQ11" s="4">
        <f t="shared" si="8"/>
        <v>6.375</v>
      </c>
      <c r="AR11" s="3">
        <v>0</v>
      </c>
      <c r="AS11" s="3">
        <v>1</v>
      </c>
      <c r="AT11" s="3">
        <v>0</v>
      </c>
      <c r="AU11" s="3">
        <v>0</v>
      </c>
      <c r="AV11" s="3">
        <v>1</v>
      </c>
      <c r="AW11" s="3">
        <v>8</v>
      </c>
      <c r="AX11" s="3">
        <v>0</v>
      </c>
      <c r="AY11" s="3">
        <v>0</v>
      </c>
      <c r="AZ11" s="3">
        <v>0</v>
      </c>
      <c r="BA11" s="3">
        <v>1</v>
      </c>
      <c r="BB11" s="3">
        <v>0</v>
      </c>
      <c r="BC11" s="3">
        <v>1</v>
      </c>
      <c r="BD11" s="1" t="str">
        <f>VLOOKUP('Downloaded Data'!AZ11,Key!$A$638:$C$639,3)</f>
        <v>Exploration</v>
      </c>
      <c r="BE11" s="1" t="str">
        <f>VLOOKUP('Downloaded Data'!BA11,Key!$A$641:$C$642,3)</f>
        <v>Expressiveness</v>
      </c>
      <c r="BF11" s="1" t="str">
        <f>VLOOKUP('Downloaded Data'!BB11,Key!$A$644:$C$645,3)</f>
        <v>Enjoyment</v>
      </c>
      <c r="BG11" s="1" t="str">
        <f>VLOOKUP('Downloaded Data'!BC11,Key!$A$647:$C$648,3)</f>
        <v>Immersion</v>
      </c>
      <c r="BH11" s="1" t="str">
        <f>VLOOKUP('Downloaded Data'!BD11,Key!$A$650:$C$651,3)</f>
        <v>Enjoyment</v>
      </c>
      <c r="BI11" s="1" t="str">
        <f>VLOOKUP('Downloaded Data'!BE11,Key!$A$653:$C$654,3)</f>
        <v>Exploration</v>
      </c>
      <c r="BJ11" s="1" t="str">
        <f>VLOOKUP('Downloaded Data'!BF11,Key!$A$656:$C$657,3)</f>
        <v>Expressiveness</v>
      </c>
      <c r="BK11" s="1" t="str">
        <f>VLOOKUP('Downloaded Data'!BG11,Key!$A$659:$C$660,3)</f>
        <v>Results_Worth_Effort</v>
      </c>
      <c r="BL11" s="1" t="str">
        <f>VLOOKUP('Downloaded Data'!BH11,Key!$A$662:$C$663,3)</f>
        <v>Enjoyment</v>
      </c>
      <c r="BM11" s="1" t="str">
        <f>VLOOKUP('Downloaded Data'!BI11,Key!$A$665:$C$666,3)</f>
        <v>Exploration</v>
      </c>
      <c r="BN11" s="1" t="str">
        <f>VLOOKUP('Downloaded Data'!BJ11,Key!$A$668:$C$669,3)</f>
        <v>Expressiveness</v>
      </c>
      <c r="BO11" s="1" t="str">
        <f>VLOOKUP('Downloaded Data'!BK11,Key!$A$671:$D$672,3)</f>
        <v>Enjoyment</v>
      </c>
      <c r="BP11" s="1" t="str">
        <f>VLOOKUP('Downloaded Data'!BL11,Key!$A$674:$C$675,3)</f>
        <v>Exploration</v>
      </c>
      <c r="BQ11" s="1" t="str">
        <f>VLOOKUP('Downloaded Data'!BM11,Key!$A$677:$C$678,3)</f>
        <v>Immersion</v>
      </c>
      <c r="BR11" s="1" t="str">
        <f>VLOOKUP('Downloaded Data'!BN11,Key!$A$680:$C$681,3)</f>
        <v>Enjoyment</v>
      </c>
      <c r="BS11" s="1">
        <f t="shared" si="9"/>
        <v>4</v>
      </c>
      <c r="BT11" s="1">
        <f t="shared" si="10"/>
        <v>3</v>
      </c>
      <c r="BU11" s="1">
        <f t="shared" si="11"/>
        <v>0</v>
      </c>
      <c r="BV11" s="1">
        <f t="shared" si="12"/>
        <v>1</v>
      </c>
      <c r="BW11" s="1">
        <f t="shared" si="13"/>
        <v>5</v>
      </c>
      <c r="BX11" s="1">
        <f t="shared" si="14"/>
        <v>2</v>
      </c>
      <c r="BY11" s="4">
        <f t="shared" si="15"/>
        <v>2</v>
      </c>
      <c r="BZ11" s="4">
        <f t="shared" si="16"/>
        <v>3</v>
      </c>
      <c r="CA11" s="4">
        <f t="shared" si="17"/>
        <v>0</v>
      </c>
      <c r="CB11" s="4">
        <f t="shared" si="18"/>
        <v>0</v>
      </c>
      <c r="CC11" s="4">
        <v>0</v>
      </c>
      <c r="CD11" s="4">
        <f t="shared" si="19"/>
        <v>9</v>
      </c>
      <c r="CE11" s="4">
        <f t="shared" si="20"/>
        <v>9.3333333333333339</v>
      </c>
      <c r="CF11" s="1" t="s">
        <v>107</v>
      </c>
      <c r="CG11" s="3">
        <v>9</v>
      </c>
      <c r="CH11" s="3">
        <v>8</v>
      </c>
      <c r="CI11" s="3">
        <v>10</v>
      </c>
      <c r="CJ11" s="3">
        <v>9</v>
      </c>
      <c r="CK11" s="3">
        <v>9</v>
      </c>
      <c r="CL11" s="3">
        <v>7</v>
      </c>
      <c r="CM11" s="3">
        <v>1</v>
      </c>
      <c r="CN11" s="3">
        <v>7</v>
      </c>
      <c r="CO11" s="4">
        <f t="shared" si="21"/>
        <v>7.5</v>
      </c>
      <c r="CP11" s="4">
        <f t="shared" si="22"/>
        <v>9</v>
      </c>
      <c r="CQ11" s="4">
        <f t="shared" si="23"/>
        <v>9.5</v>
      </c>
      <c r="CR11" s="4">
        <f t="shared" si="24"/>
        <v>4</v>
      </c>
      <c r="CS11" s="4">
        <f t="shared" si="25"/>
        <v>7.5</v>
      </c>
      <c r="CT11" s="3">
        <v>1</v>
      </c>
      <c r="CU11" s="3">
        <v>4</v>
      </c>
      <c r="CV11" s="3">
        <v>2</v>
      </c>
      <c r="CW11" s="3">
        <v>0</v>
      </c>
      <c r="CX11" s="3">
        <v>3</v>
      </c>
      <c r="CY11" s="3">
        <v>8</v>
      </c>
      <c r="CZ11" s="3">
        <v>0</v>
      </c>
      <c r="DA11" s="3">
        <v>1</v>
      </c>
      <c r="DB11" s="3">
        <v>0</v>
      </c>
      <c r="DC11" s="3">
        <v>2</v>
      </c>
      <c r="DD11" s="3">
        <v>0</v>
      </c>
      <c r="DE11" s="3">
        <v>3</v>
      </c>
      <c r="DF11" s="1" t="str">
        <f>VLOOKUP('Downloaded Data'!CL11,Key!$A$926:$C$927,3)</f>
        <v>Exploration</v>
      </c>
      <c r="DG11" s="1" t="str">
        <f>VLOOKUP('Downloaded Data'!CM11,Key!$A$929:$C$930,3)</f>
        <v>Expressiveness</v>
      </c>
      <c r="DH11" s="1" t="str">
        <f>VLOOKUP('Downloaded Data'!CN11,Key!$A$932:$C$933,3)</f>
        <v>Enjoyment</v>
      </c>
      <c r="DI11" s="1" t="str">
        <f>VLOOKUP('Downloaded Data'!CO11,Key!$A$935:$C$936,3)</f>
        <v>Immersion</v>
      </c>
      <c r="DJ11" s="1" t="str">
        <f>VLOOKUP('Downloaded Data'!CP11,Key!$A$938:$C$939,3)</f>
        <v>Enjoyment</v>
      </c>
      <c r="DK11" s="1" t="str">
        <f>VLOOKUP('Downloaded Data'!CQ11,Key!$A$941:$C$942,3)</f>
        <v>Exploration</v>
      </c>
      <c r="DL11" s="1" t="str">
        <f>VLOOKUP('Downloaded Data'!CR11,Key!$A$944:$C$945,3)</f>
        <v>Expressiveness</v>
      </c>
      <c r="DM11" s="1" t="str">
        <f>VLOOKUP('Downloaded Data'!CS11,Key!$A$947:$C$948,3)</f>
        <v>Results_Worth_Effort</v>
      </c>
      <c r="DN11" s="1" t="str">
        <f>VLOOKUP('Downloaded Data'!CT11,Key!$A$947:$D$948,3)</f>
        <v>Results_Worth_Effort</v>
      </c>
      <c r="DO11" s="1" t="str">
        <f>VLOOKUP('Downloaded Data'!CU11,Key!$A$953:$D$954,3)</f>
        <v>Exploration</v>
      </c>
      <c r="DP11" s="1" t="str">
        <f>VLOOKUP('Downloaded Data'!CV11,Key!$A$956:$C$957,3)</f>
        <v>Expressiveness</v>
      </c>
      <c r="DQ11" s="1" t="str">
        <f>VLOOKUP('Downloaded Data'!CW11,Key!$A$959:$C$960,3)</f>
        <v>Enjoyment</v>
      </c>
      <c r="DR11" s="1" t="str">
        <f>VLOOKUP('Downloaded Data'!CX11,Key!$A$962:$C$963,3)</f>
        <v>Exploration</v>
      </c>
      <c r="DS11" s="1" t="str">
        <f>VLOOKUP('Downloaded Data'!CY11,Key!$A$965:$C$966,3)</f>
        <v>Immersion</v>
      </c>
      <c r="DT11" s="1" t="str">
        <f>VLOOKUP('Downloaded Data'!CZ11,Key!$A$968:$C$969,3)</f>
        <v>Enjoyment</v>
      </c>
      <c r="DU11" s="1">
        <f t="shared" si="26"/>
        <v>4</v>
      </c>
      <c r="DV11" s="1">
        <f t="shared" si="27"/>
        <v>3</v>
      </c>
      <c r="DW11" s="1">
        <f t="shared" si="28"/>
        <v>0</v>
      </c>
      <c r="DX11" s="1">
        <f t="shared" si="29"/>
        <v>2</v>
      </c>
      <c r="DY11" s="1">
        <f t="shared" si="30"/>
        <v>4</v>
      </c>
      <c r="DZ11" s="1">
        <f t="shared" si="31"/>
        <v>2</v>
      </c>
      <c r="EA11" s="4">
        <f t="shared" si="32"/>
        <v>10</v>
      </c>
      <c r="EB11" s="4">
        <f t="shared" si="33"/>
        <v>7.5</v>
      </c>
      <c r="EC11" s="4">
        <f t="shared" si="34"/>
        <v>0</v>
      </c>
      <c r="ED11" s="4">
        <f t="shared" si="35"/>
        <v>1</v>
      </c>
      <c r="EE11" s="4">
        <f t="shared" si="36"/>
        <v>10</v>
      </c>
      <c r="EF11" s="4">
        <f t="shared" si="37"/>
        <v>11</v>
      </c>
      <c r="EG11" s="4">
        <f t="shared" si="38"/>
        <v>19.666666666666668</v>
      </c>
      <c r="EH11" s="1" t="str">
        <f>VLOOKUP('Downloaded Data'!DA11,Key!$A$971:$B$972,2)</f>
        <v>B: Music/Painting Interface</v>
      </c>
    </row>
    <row r="12" spans="1:139" x14ac:dyDescent="0.2">
      <c r="A12" t="s">
        <v>600</v>
      </c>
      <c r="B12" t="s">
        <v>580</v>
      </c>
      <c r="C12" t="s">
        <v>105</v>
      </c>
      <c r="D12" s="3">
        <v>32</v>
      </c>
      <c r="E12" s="1" t="str">
        <f>VLOOKUP('Downloaded Data'!E12,Key!$A$5:$B$250,2)</f>
        <v>Portugal</v>
      </c>
      <c r="F12" s="1">
        <f>7 - ('Downloaded Data'!G12 + 1)</f>
        <v>3</v>
      </c>
      <c r="G12" s="1">
        <f>7 - ('Downloaded Data'!H12 + 1)</f>
        <v>4</v>
      </c>
      <c r="H12" s="1">
        <f>'Downloaded Data'!I12 + 1</f>
        <v>5</v>
      </c>
      <c r="I12" s="1">
        <f xml:space="preserve"> 7 - ('Downloaded Data'!J12 + 1)</f>
        <v>3</v>
      </c>
      <c r="J12" s="1">
        <f>'Downloaded Data'!K12 + 1</f>
        <v>5</v>
      </c>
      <c r="K12" s="1">
        <f>'Downloaded Data'!L12 + 1</f>
        <v>5</v>
      </c>
      <c r="L12" s="4">
        <f t="shared" si="0"/>
        <v>4.166666666666667</v>
      </c>
      <c r="M12" s="1">
        <f>7 - ('Downloaded Data'!N12 + 1)</f>
        <v>4</v>
      </c>
      <c r="N12" s="1">
        <f>'Downloaded Data'!O12 + 1</f>
        <v>5</v>
      </c>
      <c r="O12" s="1">
        <f>'Downloaded Data'!P12 + 1</f>
        <v>5</v>
      </c>
      <c r="P12" s="1">
        <f>'Downloaded Data'!Q12 + 1</f>
        <v>5</v>
      </c>
      <c r="Q12" s="1">
        <f>'Downloaded Data'!R12 + 1</f>
        <v>5</v>
      </c>
      <c r="R12" s="1">
        <f>'Downloaded Data'!S12 + 1</f>
        <v>5</v>
      </c>
      <c r="S12" s="4">
        <f t="shared" si="1"/>
        <v>4.833333333333333</v>
      </c>
      <c r="T12" s="1">
        <f>'Downloaded Data'!U12 + 1</f>
        <v>5</v>
      </c>
      <c r="U12" s="1">
        <f xml:space="preserve"> 7 - ('Downloaded Data'!V12 + 1)</f>
        <v>3</v>
      </c>
      <c r="V12" s="1">
        <f>'Downloaded Data'!W12 + 1</f>
        <v>5</v>
      </c>
      <c r="W12" s="1">
        <f>7 - ('Downloaded Data'!X12 + 1)</f>
        <v>4</v>
      </c>
      <c r="X12" s="1">
        <f>7 - ('Downloaded Data'!Y12 + 1)</f>
        <v>4</v>
      </c>
      <c r="Y12" s="1">
        <f>7 - ('Downloaded Data'!Z12 + 1)</f>
        <v>5</v>
      </c>
      <c r="Z12" s="1">
        <f>7 - ('Downloaded Data'!AA12 + 1)</f>
        <v>4</v>
      </c>
      <c r="AA12" s="1">
        <f>'Downloaded Data'!AB12 + 1</f>
        <v>5</v>
      </c>
      <c r="AB12" s="5">
        <f t="shared" si="2"/>
        <v>4.375</v>
      </c>
      <c r="AC12" s="2">
        <f t="shared" si="3"/>
        <v>4.45</v>
      </c>
      <c r="AD12" s="1" t="s">
        <v>108</v>
      </c>
      <c r="AE12" s="3">
        <v>8</v>
      </c>
      <c r="AF12" s="3">
        <v>7</v>
      </c>
      <c r="AG12" s="3">
        <v>8</v>
      </c>
      <c r="AH12" s="3">
        <v>8</v>
      </c>
      <c r="AI12" s="3">
        <v>7</v>
      </c>
      <c r="AJ12" s="3">
        <v>3</v>
      </c>
      <c r="AK12" s="3">
        <v>2</v>
      </c>
      <c r="AL12" s="3">
        <v>7</v>
      </c>
      <c r="AM12" s="4">
        <f t="shared" si="4"/>
        <v>7</v>
      </c>
      <c r="AN12" s="4">
        <f t="shared" si="5"/>
        <v>7.5</v>
      </c>
      <c r="AO12" s="4">
        <f t="shared" si="6"/>
        <v>8</v>
      </c>
      <c r="AP12" s="4">
        <f t="shared" si="7"/>
        <v>2.5</v>
      </c>
      <c r="AQ12" s="4">
        <f t="shared" si="8"/>
        <v>6.25</v>
      </c>
      <c r="AR12" s="3">
        <v>6</v>
      </c>
      <c r="AS12" s="3">
        <v>8</v>
      </c>
      <c r="AT12" s="3">
        <v>7</v>
      </c>
      <c r="AU12" s="3">
        <v>8</v>
      </c>
      <c r="AV12" s="3">
        <v>7</v>
      </c>
      <c r="AW12" s="3">
        <v>8</v>
      </c>
      <c r="AX12" s="3">
        <v>8</v>
      </c>
      <c r="AY12" s="3">
        <v>6</v>
      </c>
      <c r="AZ12" s="3">
        <v>8</v>
      </c>
      <c r="BA12" s="3">
        <v>7</v>
      </c>
      <c r="BB12" s="3">
        <v>7</v>
      </c>
      <c r="BC12" s="3">
        <v>6</v>
      </c>
      <c r="BD12" s="1" t="str">
        <f>VLOOKUP('Downloaded Data'!AZ12,Key!$A$638:$C$639,3)</f>
        <v>Exploration</v>
      </c>
      <c r="BE12" s="1" t="str">
        <f>VLOOKUP('Downloaded Data'!BA12,Key!$A$641:$C$642,3)</f>
        <v>Expressiveness</v>
      </c>
      <c r="BF12" s="1" t="str">
        <f>VLOOKUP('Downloaded Data'!BB12,Key!$A$644:$C$645,3)</f>
        <v>Immersion</v>
      </c>
      <c r="BG12" s="1" t="str">
        <f>VLOOKUP('Downloaded Data'!BC12,Key!$A$647:$C$648,3)</f>
        <v>Results_Worth_Effort</v>
      </c>
      <c r="BH12" s="1" t="str">
        <f>VLOOKUP('Downloaded Data'!BD12,Key!$A$650:$C$651,3)</f>
        <v>Enjoyment</v>
      </c>
      <c r="BI12" s="1" t="str">
        <f>VLOOKUP('Downloaded Data'!BE12,Key!$A$653:$C$654,3)</f>
        <v>Results_Worth_Effort</v>
      </c>
      <c r="BJ12" s="1" t="str">
        <f>VLOOKUP('Downloaded Data'!BF12,Key!$A$656:$C$657,3)</f>
        <v>Expressiveness</v>
      </c>
      <c r="BK12" s="1" t="str">
        <f>VLOOKUP('Downloaded Data'!BG12,Key!$A$659:$C$660,3)</f>
        <v>Results_Worth_Effort</v>
      </c>
      <c r="BL12" s="1" t="str">
        <f>VLOOKUP('Downloaded Data'!BH12,Key!$A$662:$C$663,3)</f>
        <v>Enjoyment</v>
      </c>
      <c r="BM12" s="1" t="str">
        <f>VLOOKUP('Downloaded Data'!BI12,Key!$A$665:$C$666,3)</f>
        <v>Exploration</v>
      </c>
      <c r="BN12" s="1" t="str">
        <f>VLOOKUP('Downloaded Data'!BJ12,Key!$A$668:$C$669,3)</f>
        <v>Expressiveness</v>
      </c>
      <c r="BO12" s="1" t="str">
        <f>VLOOKUP('Downloaded Data'!BK12,Key!$A$671:$D$672,3)</f>
        <v>Results_Worth_Effort</v>
      </c>
      <c r="BP12" s="1" t="str">
        <f>VLOOKUP('Downloaded Data'!BL12,Key!$A$674:$C$675,3)</f>
        <v>Expressiveness</v>
      </c>
      <c r="BQ12" s="1" t="str">
        <f>VLOOKUP('Downloaded Data'!BM12,Key!$A$677:$C$678,3)</f>
        <v>Collaboration</v>
      </c>
      <c r="BR12" s="1" t="str">
        <f>VLOOKUP('Downloaded Data'!BN12,Key!$A$680:$C$681,3)</f>
        <v>Exploration</v>
      </c>
      <c r="BS12" s="1">
        <f t="shared" si="9"/>
        <v>3</v>
      </c>
      <c r="BT12" s="1">
        <f t="shared" si="10"/>
        <v>4</v>
      </c>
      <c r="BU12" s="1">
        <f t="shared" si="11"/>
        <v>1</v>
      </c>
      <c r="BV12" s="1">
        <f t="shared" si="12"/>
        <v>4</v>
      </c>
      <c r="BW12" s="1">
        <f t="shared" si="13"/>
        <v>2</v>
      </c>
      <c r="BX12" s="1">
        <f t="shared" si="14"/>
        <v>1</v>
      </c>
      <c r="BY12" s="4">
        <f t="shared" si="15"/>
        <v>21</v>
      </c>
      <c r="BZ12" s="4">
        <f t="shared" si="16"/>
        <v>28</v>
      </c>
      <c r="CA12" s="4">
        <f t="shared" si="17"/>
        <v>7</v>
      </c>
      <c r="CB12" s="4">
        <f t="shared" si="18"/>
        <v>28</v>
      </c>
      <c r="CC12" s="4">
        <v>16</v>
      </c>
      <c r="CD12" s="4">
        <f t="shared" si="19"/>
        <v>7</v>
      </c>
      <c r="CE12" s="4">
        <f t="shared" si="20"/>
        <v>71.333333333333329</v>
      </c>
      <c r="CF12" s="1" t="s">
        <v>107</v>
      </c>
      <c r="CG12" s="3">
        <v>2</v>
      </c>
      <c r="CH12" s="3">
        <v>7</v>
      </c>
      <c r="CI12" s="3">
        <v>4</v>
      </c>
      <c r="CJ12" s="3">
        <v>7</v>
      </c>
      <c r="CK12" s="3">
        <v>8</v>
      </c>
      <c r="CL12" s="3">
        <v>3</v>
      </c>
      <c r="CM12" s="3">
        <v>2</v>
      </c>
      <c r="CN12" s="3">
        <v>7</v>
      </c>
      <c r="CO12" s="4">
        <f t="shared" si="21"/>
        <v>7</v>
      </c>
      <c r="CP12" s="4">
        <f t="shared" si="22"/>
        <v>7.5</v>
      </c>
      <c r="CQ12" s="4">
        <f t="shared" si="23"/>
        <v>3</v>
      </c>
      <c r="CR12" s="4">
        <f t="shared" si="24"/>
        <v>2.5</v>
      </c>
      <c r="CS12" s="4">
        <f t="shared" si="25"/>
        <v>5</v>
      </c>
      <c r="CT12" s="3">
        <v>5</v>
      </c>
      <c r="CU12" s="3">
        <v>3</v>
      </c>
      <c r="CV12" s="3">
        <v>3</v>
      </c>
      <c r="CW12" s="3">
        <v>1</v>
      </c>
      <c r="CX12" s="3">
        <v>3</v>
      </c>
      <c r="CY12" s="3">
        <v>2</v>
      </c>
      <c r="CZ12" s="3">
        <v>3</v>
      </c>
      <c r="DA12" s="3">
        <v>3</v>
      </c>
      <c r="DB12" s="3">
        <v>2</v>
      </c>
      <c r="DC12" s="3">
        <v>3</v>
      </c>
      <c r="DD12" s="3">
        <v>2</v>
      </c>
      <c r="DE12" s="3">
        <v>2</v>
      </c>
      <c r="DF12" s="1" t="str">
        <f>VLOOKUP('Downloaded Data'!CL12,Key!$A$926:$C$927,3)</f>
        <v>Exploration</v>
      </c>
      <c r="DG12" s="1" t="str">
        <f>VLOOKUP('Downloaded Data'!CM12,Key!$A$929:$C$930,3)</f>
        <v>Expressiveness</v>
      </c>
      <c r="DH12" s="1" t="str">
        <f>VLOOKUP('Downloaded Data'!CN12,Key!$A$932:$C$933,3)</f>
        <v>Enjoyment</v>
      </c>
      <c r="DI12" s="1" t="str">
        <f>VLOOKUP('Downloaded Data'!CO12,Key!$A$935:$C$936,3)</f>
        <v>Immersion</v>
      </c>
      <c r="DJ12" s="1" t="str">
        <f>VLOOKUP('Downloaded Data'!CP12,Key!$A$938:$C$939,3)</f>
        <v>Enjoyment</v>
      </c>
      <c r="DK12" s="1" t="str">
        <f>VLOOKUP('Downloaded Data'!CQ12,Key!$A$941:$C$942,3)</f>
        <v>Results_Worth_Effort</v>
      </c>
      <c r="DL12" s="1" t="str">
        <f>VLOOKUP('Downloaded Data'!CR12,Key!$A$944:$C$945,3)</f>
        <v>Expressiveness</v>
      </c>
      <c r="DM12" s="1" t="str">
        <f>VLOOKUP('Downloaded Data'!CS12,Key!$A$947:$C$948,3)</f>
        <v>Results_Worth_Effort</v>
      </c>
      <c r="DN12" s="1" t="str">
        <f>VLOOKUP('Downloaded Data'!CT12,Key!$A$947:$D$948,3)</f>
        <v>Collaboration</v>
      </c>
      <c r="DO12" s="1" t="str">
        <f>VLOOKUP('Downloaded Data'!CU12,Key!$A$953:$D$954,3)</f>
        <v>Exploration</v>
      </c>
      <c r="DP12" s="1" t="str">
        <f>VLOOKUP('Downloaded Data'!CV12,Key!$A$956:$C$957,3)</f>
        <v>Expressiveness</v>
      </c>
      <c r="DQ12" s="1" t="str">
        <f>VLOOKUP('Downloaded Data'!CW12,Key!$A$959:$C$960,3)</f>
        <v>Enjoyment</v>
      </c>
      <c r="DR12" s="1" t="str">
        <f>VLOOKUP('Downloaded Data'!CX12,Key!$A$962:$C$963,3)</f>
        <v>Expressiveness</v>
      </c>
      <c r="DS12" s="1" t="str">
        <f>VLOOKUP('Downloaded Data'!CY12,Key!$A$965:$C$966,3)</f>
        <v>Immersion</v>
      </c>
      <c r="DT12" s="1" t="str">
        <f>VLOOKUP('Downloaded Data'!CZ12,Key!$A$968:$C$969,3)</f>
        <v>Enjoyment</v>
      </c>
      <c r="DU12" s="1">
        <f t="shared" si="26"/>
        <v>2</v>
      </c>
      <c r="DV12" s="1">
        <f t="shared" si="27"/>
        <v>4</v>
      </c>
      <c r="DW12" s="1">
        <f t="shared" si="28"/>
        <v>1</v>
      </c>
      <c r="DX12" s="1">
        <f t="shared" si="29"/>
        <v>2</v>
      </c>
      <c r="DY12" s="1">
        <f t="shared" si="30"/>
        <v>4</v>
      </c>
      <c r="DZ12" s="1">
        <f t="shared" si="31"/>
        <v>2</v>
      </c>
      <c r="EA12" s="4">
        <f t="shared" si="32"/>
        <v>6</v>
      </c>
      <c r="EB12" s="4">
        <f t="shared" si="33"/>
        <v>12</v>
      </c>
      <c r="EC12" s="4">
        <f t="shared" si="34"/>
        <v>2.5</v>
      </c>
      <c r="ED12" s="4">
        <f t="shared" si="35"/>
        <v>7</v>
      </c>
      <c r="EE12" s="4">
        <f t="shared" si="36"/>
        <v>12</v>
      </c>
      <c r="EF12" s="4">
        <f t="shared" si="37"/>
        <v>4</v>
      </c>
      <c r="EG12" s="4">
        <f t="shared" si="38"/>
        <v>26.333333333333332</v>
      </c>
      <c r="EH12" s="1" t="str">
        <f>VLOOKUP('Downloaded Data'!DA12,Key!$A$971:$B$972,2)</f>
        <v>A: Writing Interface</v>
      </c>
    </row>
    <row r="13" spans="1:139" x14ac:dyDescent="0.2">
      <c r="A13" t="s">
        <v>600</v>
      </c>
      <c r="B13" t="s">
        <v>580</v>
      </c>
      <c r="C13" t="s">
        <v>109</v>
      </c>
      <c r="D13" s="3">
        <v>32</v>
      </c>
      <c r="E13" s="1" t="str">
        <f>VLOOKUP('Downloaded Data'!E13,Key!$A$5:$B$250,2)</f>
        <v>Greece</v>
      </c>
      <c r="F13" s="1">
        <f>7 - ('Downloaded Data'!G13 + 1)</f>
        <v>4</v>
      </c>
      <c r="G13" s="1">
        <f>7 - ('Downloaded Data'!H13 + 1)</f>
        <v>4</v>
      </c>
      <c r="H13" s="1">
        <f>'Downloaded Data'!I13 + 1</f>
        <v>4</v>
      </c>
      <c r="I13" s="1">
        <f xml:space="preserve"> 7 - ('Downloaded Data'!J13 + 1)</f>
        <v>4</v>
      </c>
      <c r="J13" s="1">
        <f>'Downloaded Data'!K13 + 1</f>
        <v>4</v>
      </c>
      <c r="K13" s="1">
        <f>'Downloaded Data'!L13 + 1</f>
        <v>4</v>
      </c>
      <c r="L13" s="4">
        <f t="shared" si="0"/>
        <v>4</v>
      </c>
      <c r="M13" s="1">
        <f>7 - ('Downloaded Data'!N13 + 1)</f>
        <v>4</v>
      </c>
      <c r="N13" s="1">
        <f>'Downloaded Data'!O13 + 1</f>
        <v>4</v>
      </c>
      <c r="O13" s="1">
        <f>'Downloaded Data'!P13 + 1</f>
        <v>3</v>
      </c>
      <c r="P13" s="1">
        <f>'Downloaded Data'!Q13 + 1</f>
        <v>4</v>
      </c>
      <c r="Q13" s="1">
        <f>'Downloaded Data'!R13 + 1</f>
        <v>3</v>
      </c>
      <c r="R13" s="1">
        <f>'Downloaded Data'!S13 + 1</f>
        <v>3</v>
      </c>
      <c r="S13" s="4">
        <f t="shared" si="1"/>
        <v>3.5</v>
      </c>
      <c r="T13" s="1">
        <f>'Downloaded Data'!U13 + 1</f>
        <v>4</v>
      </c>
      <c r="U13" s="1">
        <f xml:space="preserve"> 7 - ('Downloaded Data'!V13 + 1)</f>
        <v>4</v>
      </c>
      <c r="V13" s="1">
        <f>'Downloaded Data'!W13 + 1</f>
        <v>4</v>
      </c>
      <c r="W13" s="1">
        <f>7 - ('Downloaded Data'!X13 + 1)</f>
        <v>3</v>
      </c>
      <c r="X13" s="1">
        <f>7 - ('Downloaded Data'!Y13 + 1)</f>
        <v>4</v>
      </c>
      <c r="Y13" s="1">
        <f>7 - ('Downloaded Data'!Z13 + 1)</f>
        <v>4</v>
      </c>
      <c r="Z13" s="1">
        <f>7 - ('Downloaded Data'!AA13 + 1)</f>
        <v>4</v>
      </c>
      <c r="AA13" s="1">
        <f>'Downloaded Data'!AB13 + 1</f>
        <v>4</v>
      </c>
      <c r="AB13" s="5">
        <f t="shared" si="2"/>
        <v>3.875</v>
      </c>
      <c r="AC13" s="2">
        <f t="shared" si="3"/>
        <v>3.8</v>
      </c>
      <c r="AD13" s="1" t="s">
        <v>106</v>
      </c>
      <c r="AE13" s="3">
        <v>6</v>
      </c>
      <c r="AF13" s="3">
        <v>5</v>
      </c>
      <c r="AG13" s="3">
        <v>6</v>
      </c>
      <c r="AH13" s="3">
        <v>4</v>
      </c>
      <c r="AI13" s="3">
        <v>4</v>
      </c>
      <c r="AJ13" s="3">
        <v>4</v>
      </c>
      <c r="AK13" s="3">
        <v>4</v>
      </c>
      <c r="AL13" s="3">
        <v>5</v>
      </c>
      <c r="AM13" s="4">
        <f t="shared" si="4"/>
        <v>5</v>
      </c>
      <c r="AN13" s="4">
        <f t="shared" si="5"/>
        <v>4</v>
      </c>
      <c r="AO13" s="4">
        <f t="shared" si="6"/>
        <v>6</v>
      </c>
      <c r="AP13" s="4">
        <f t="shared" si="7"/>
        <v>4</v>
      </c>
      <c r="AQ13" s="4">
        <f t="shared" si="8"/>
        <v>4.75</v>
      </c>
      <c r="AR13" s="3">
        <v>6</v>
      </c>
      <c r="AS13" s="3">
        <v>5</v>
      </c>
      <c r="AT13" s="3">
        <v>2</v>
      </c>
      <c r="AU13" s="3">
        <v>5</v>
      </c>
      <c r="AV13" s="3">
        <v>6</v>
      </c>
      <c r="AW13" s="3">
        <v>6</v>
      </c>
      <c r="AX13" s="3">
        <v>7</v>
      </c>
      <c r="AY13" s="3">
        <v>5</v>
      </c>
      <c r="AZ13" s="3">
        <v>6</v>
      </c>
      <c r="BA13" s="3">
        <v>5</v>
      </c>
      <c r="BB13" s="3">
        <v>2</v>
      </c>
      <c r="BC13" s="3">
        <v>6</v>
      </c>
      <c r="BD13" s="1" t="str">
        <f>VLOOKUP('Downloaded Data'!AZ13,Key!$A$638:$C$639,3)</f>
        <v>Exploration</v>
      </c>
      <c r="BE13" s="1" t="str">
        <f>VLOOKUP('Downloaded Data'!BA13,Key!$A$641:$C$642,3)</f>
        <v>Results_Worth_Effort</v>
      </c>
      <c r="BF13" s="1" t="str">
        <f>VLOOKUP('Downloaded Data'!BB13,Key!$A$644:$C$645,3)</f>
        <v>Enjoyment</v>
      </c>
      <c r="BG13" s="1" t="str">
        <f>VLOOKUP('Downloaded Data'!BC13,Key!$A$647:$C$648,3)</f>
        <v>Results_Worth_Effort</v>
      </c>
      <c r="BH13" s="1" t="str">
        <f>VLOOKUP('Downloaded Data'!BD13,Key!$A$650:$C$651,3)</f>
        <v>Enjoyment</v>
      </c>
      <c r="BI13" s="1" t="str">
        <f>VLOOKUP('Downloaded Data'!BE13,Key!$A$653:$C$654,3)</f>
        <v>Results_Worth_Effort</v>
      </c>
      <c r="BJ13" s="1" t="str">
        <f>VLOOKUP('Downloaded Data'!BF13,Key!$A$656:$C$657,3)</f>
        <v>Expressiveness</v>
      </c>
      <c r="BK13" s="1" t="str">
        <f>VLOOKUP('Downloaded Data'!BG13,Key!$A$659:$C$660,3)</f>
        <v>Results_Worth_Effort</v>
      </c>
      <c r="BL13" s="1" t="str">
        <f>VLOOKUP('Downloaded Data'!BH13,Key!$A$662:$C$663,3)</f>
        <v>Enjoyment</v>
      </c>
      <c r="BM13" s="1" t="str">
        <f>VLOOKUP('Downloaded Data'!BI13,Key!$A$665:$C$666,3)</f>
        <v>Exploration</v>
      </c>
      <c r="BN13" s="1" t="str">
        <f>VLOOKUP('Downloaded Data'!BJ13,Key!$A$668:$C$669,3)</f>
        <v>Expressiveness</v>
      </c>
      <c r="BO13" s="1" t="str">
        <f>VLOOKUP('Downloaded Data'!BK13,Key!$A$671:$D$672,3)</f>
        <v>Enjoyment</v>
      </c>
      <c r="BP13" s="1" t="str">
        <f>VLOOKUP('Downloaded Data'!BL13,Key!$A$674:$C$675,3)</f>
        <v>Expressiveness</v>
      </c>
      <c r="BQ13" s="1" t="str">
        <f>VLOOKUP('Downloaded Data'!BM13,Key!$A$677:$C$678,3)</f>
        <v>Immersion</v>
      </c>
      <c r="BR13" s="1" t="str">
        <f>VLOOKUP('Downloaded Data'!BN13,Key!$A$680:$C$681,3)</f>
        <v>Enjoyment</v>
      </c>
      <c r="BS13" s="1">
        <f t="shared" si="9"/>
        <v>2</v>
      </c>
      <c r="BT13" s="1">
        <f t="shared" si="10"/>
        <v>3</v>
      </c>
      <c r="BU13" s="1">
        <f t="shared" si="11"/>
        <v>0</v>
      </c>
      <c r="BV13" s="1">
        <f t="shared" si="12"/>
        <v>4</v>
      </c>
      <c r="BW13" s="1">
        <f t="shared" si="13"/>
        <v>5</v>
      </c>
      <c r="BX13" s="1">
        <f t="shared" si="14"/>
        <v>1</v>
      </c>
      <c r="BY13" s="4">
        <f t="shared" si="15"/>
        <v>10</v>
      </c>
      <c r="BZ13" s="4">
        <f t="shared" si="16"/>
        <v>16.5</v>
      </c>
      <c r="CA13" s="4">
        <f t="shared" si="17"/>
        <v>0</v>
      </c>
      <c r="CB13" s="4">
        <f t="shared" si="18"/>
        <v>24</v>
      </c>
      <c r="CC13" s="4">
        <v>30</v>
      </c>
      <c r="CD13" s="4">
        <f t="shared" si="19"/>
        <v>6</v>
      </c>
      <c r="CE13" s="4">
        <f t="shared" si="20"/>
        <v>57.666666666666664</v>
      </c>
      <c r="CF13" s="1" t="s">
        <v>112</v>
      </c>
      <c r="CG13" s="3">
        <v>8</v>
      </c>
      <c r="CH13" s="3">
        <v>7</v>
      </c>
      <c r="CI13" s="3">
        <v>7</v>
      </c>
      <c r="CJ13" s="3">
        <v>5</v>
      </c>
      <c r="CK13" s="3">
        <v>6</v>
      </c>
      <c r="CL13" s="3">
        <v>6</v>
      </c>
      <c r="CM13" s="3">
        <v>4</v>
      </c>
      <c r="CN13" s="3">
        <v>6</v>
      </c>
      <c r="CO13" s="4">
        <f t="shared" si="21"/>
        <v>6.5</v>
      </c>
      <c r="CP13" s="4">
        <f t="shared" si="22"/>
        <v>5.5</v>
      </c>
      <c r="CQ13" s="4">
        <f t="shared" si="23"/>
        <v>7.5</v>
      </c>
      <c r="CR13" s="4">
        <f t="shared" si="24"/>
        <v>5</v>
      </c>
      <c r="CS13" s="4">
        <f t="shared" si="25"/>
        <v>6.125</v>
      </c>
      <c r="CT13" s="3">
        <v>6</v>
      </c>
      <c r="CU13" s="3">
        <v>6</v>
      </c>
      <c r="CV13" s="3">
        <v>2</v>
      </c>
      <c r="CW13" s="3">
        <v>5</v>
      </c>
      <c r="CX13" s="3">
        <v>7</v>
      </c>
      <c r="CY13" s="3">
        <v>6</v>
      </c>
      <c r="CZ13" s="3">
        <v>8</v>
      </c>
      <c r="DA13" s="3">
        <v>5</v>
      </c>
      <c r="DB13" s="3">
        <v>6</v>
      </c>
      <c r="DC13" s="3">
        <v>5</v>
      </c>
      <c r="DD13" s="3">
        <v>2</v>
      </c>
      <c r="DE13" s="3">
        <v>5</v>
      </c>
      <c r="DF13" s="1" t="str">
        <f>VLOOKUP('Downloaded Data'!CL13,Key!$A$926:$C$927,3)</f>
        <v>Exploration</v>
      </c>
      <c r="DG13" s="1" t="str">
        <f>VLOOKUP('Downloaded Data'!CM13,Key!$A$929:$C$930,3)</f>
        <v>Results_Worth_Effort</v>
      </c>
      <c r="DH13" s="1" t="str">
        <f>VLOOKUP('Downloaded Data'!CN13,Key!$A$932:$C$933,3)</f>
        <v>Enjoyment</v>
      </c>
      <c r="DI13" s="1" t="str">
        <f>VLOOKUP('Downloaded Data'!CO13,Key!$A$935:$C$936,3)</f>
        <v>Results_Worth_Effort</v>
      </c>
      <c r="DJ13" s="1" t="str">
        <f>VLOOKUP('Downloaded Data'!CP13,Key!$A$938:$C$939,3)</f>
        <v>Enjoyment</v>
      </c>
      <c r="DK13" s="1" t="str">
        <f>VLOOKUP('Downloaded Data'!CQ13,Key!$A$941:$C$942,3)</f>
        <v>Results_Worth_Effort</v>
      </c>
      <c r="DL13" s="1" t="str">
        <f>VLOOKUP('Downloaded Data'!CR13,Key!$A$944:$C$945,3)</f>
        <v>Expressiveness</v>
      </c>
      <c r="DM13" s="1" t="str">
        <f>VLOOKUP('Downloaded Data'!CS13,Key!$A$947:$C$948,3)</f>
        <v>Results_Worth_Effort</v>
      </c>
      <c r="DN13" s="1" t="str">
        <f>VLOOKUP('Downloaded Data'!CT13,Key!$A$947:$D$948,3)</f>
        <v>Results_Worth_Effort</v>
      </c>
      <c r="DO13" s="1" t="str">
        <f>VLOOKUP('Downloaded Data'!CU13,Key!$A$953:$D$954,3)</f>
        <v>Exploration</v>
      </c>
      <c r="DP13" s="1" t="str">
        <f>VLOOKUP('Downloaded Data'!CV13,Key!$A$956:$C$957,3)</f>
        <v>Expressiveness</v>
      </c>
      <c r="DQ13" s="1" t="str">
        <f>VLOOKUP('Downloaded Data'!CW13,Key!$A$959:$C$960,3)</f>
        <v>Enjoyment</v>
      </c>
      <c r="DR13" s="1" t="str">
        <f>VLOOKUP('Downloaded Data'!CX13,Key!$A$962:$C$963,3)</f>
        <v>Expressiveness</v>
      </c>
      <c r="DS13" s="1" t="str">
        <f>VLOOKUP('Downloaded Data'!CY13,Key!$A$965:$C$966,3)</f>
        <v>Immersion</v>
      </c>
      <c r="DT13" s="1" t="str">
        <f>VLOOKUP('Downloaded Data'!CZ13,Key!$A$968:$C$969,3)</f>
        <v>Enjoyment</v>
      </c>
      <c r="DU13" s="1">
        <f t="shared" si="26"/>
        <v>2</v>
      </c>
      <c r="DV13" s="1">
        <f t="shared" si="27"/>
        <v>3</v>
      </c>
      <c r="DW13" s="1">
        <f t="shared" si="28"/>
        <v>0</v>
      </c>
      <c r="DX13" s="1">
        <f t="shared" si="29"/>
        <v>5</v>
      </c>
      <c r="DY13" s="1">
        <f t="shared" si="30"/>
        <v>4</v>
      </c>
      <c r="DZ13" s="1">
        <f t="shared" si="31"/>
        <v>1</v>
      </c>
      <c r="EA13" s="4">
        <f t="shared" si="32"/>
        <v>11</v>
      </c>
      <c r="EB13" s="4">
        <f t="shared" si="33"/>
        <v>18</v>
      </c>
      <c r="EC13" s="4">
        <f t="shared" si="34"/>
        <v>0</v>
      </c>
      <c r="ED13" s="4">
        <f t="shared" si="35"/>
        <v>30</v>
      </c>
      <c r="EE13" s="4">
        <f t="shared" si="36"/>
        <v>22</v>
      </c>
      <c r="EF13" s="4">
        <f t="shared" si="37"/>
        <v>5.5</v>
      </c>
      <c r="EG13" s="4">
        <f t="shared" si="38"/>
        <v>60.333333333333336</v>
      </c>
      <c r="EH13" s="1" t="str">
        <f>VLOOKUP('Downloaded Data'!DA13,Key!$A$971:$B$972,2)</f>
        <v>B: Music/Painting Interface</v>
      </c>
      <c r="EI13" t="s">
        <v>565</v>
      </c>
    </row>
    <row r="14" spans="1:139" x14ac:dyDescent="0.2">
      <c r="A14" t="s">
        <v>600</v>
      </c>
      <c r="B14" t="s">
        <v>580</v>
      </c>
      <c r="C14" t="s">
        <v>105</v>
      </c>
      <c r="D14" s="3">
        <v>22</v>
      </c>
      <c r="E14" s="1" t="str">
        <f>VLOOKUP('Downloaded Data'!E14,Key!$A$5:$B$250,2)</f>
        <v>Poland</v>
      </c>
      <c r="F14" s="1">
        <f>7 - ('Downloaded Data'!G14 + 1)</f>
        <v>6</v>
      </c>
      <c r="G14" s="1">
        <f>7 - ('Downloaded Data'!H14 + 1)</f>
        <v>5</v>
      </c>
      <c r="H14" s="1">
        <f>'Downloaded Data'!I14 + 1</f>
        <v>5</v>
      </c>
      <c r="I14" s="1">
        <f xml:space="preserve"> 7 - ('Downloaded Data'!J14 + 1)</f>
        <v>5</v>
      </c>
      <c r="J14" s="1">
        <f>'Downloaded Data'!K14 + 1</f>
        <v>5</v>
      </c>
      <c r="K14" s="1">
        <f>'Downloaded Data'!L14 + 1</f>
        <v>3</v>
      </c>
      <c r="L14" s="4">
        <f t="shared" si="0"/>
        <v>4.833333333333333</v>
      </c>
      <c r="M14" s="1">
        <f>7 - ('Downloaded Data'!N14 + 1)</f>
        <v>5</v>
      </c>
      <c r="N14" s="1">
        <f>'Downloaded Data'!O14 + 1</f>
        <v>4</v>
      </c>
      <c r="O14" s="1">
        <f>'Downloaded Data'!P14 + 1</f>
        <v>3</v>
      </c>
      <c r="P14" s="1">
        <f>'Downloaded Data'!Q14 + 1</f>
        <v>2</v>
      </c>
      <c r="Q14" s="1">
        <f>'Downloaded Data'!R14 + 1</f>
        <v>5</v>
      </c>
      <c r="R14" s="1">
        <f>'Downloaded Data'!S14 + 1</f>
        <v>5</v>
      </c>
      <c r="S14" s="4">
        <f t="shared" si="1"/>
        <v>4</v>
      </c>
      <c r="T14" s="1">
        <f>'Downloaded Data'!U14 + 1</f>
        <v>6</v>
      </c>
      <c r="U14" s="1">
        <f xml:space="preserve"> 7 - ('Downloaded Data'!V14 + 1)</f>
        <v>5</v>
      </c>
      <c r="V14" s="1">
        <f>'Downloaded Data'!W14 + 1</f>
        <v>6</v>
      </c>
      <c r="W14" s="1">
        <f>7 - ('Downloaded Data'!X14 + 1)</f>
        <v>5</v>
      </c>
      <c r="X14" s="1">
        <f>7 - ('Downloaded Data'!Y14 + 1)</f>
        <v>2</v>
      </c>
      <c r="Y14" s="1">
        <f>7 - ('Downloaded Data'!Z14 + 1)</f>
        <v>6</v>
      </c>
      <c r="Z14" s="1">
        <f>7 - ('Downloaded Data'!AA14 + 1)</f>
        <v>4</v>
      </c>
      <c r="AA14" s="1">
        <f>'Downloaded Data'!AB14 + 1</f>
        <v>4</v>
      </c>
      <c r="AB14" s="5">
        <f t="shared" si="2"/>
        <v>4.75</v>
      </c>
      <c r="AC14" s="2">
        <f t="shared" si="3"/>
        <v>4.55</v>
      </c>
      <c r="AD14" s="1" t="s">
        <v>108</v>
      </c>
      <c r="AE14" s="3">
        <v>1</v>
      </c>
      <c r="AF14" s="3">
        <v>2</v>
      </c>
      <c r="AG14" s="3">
        <v>0</v>
      </c>
      <c r="AH14" s="3">
        <v>1</v>
      </c>
      <c r="AI14" s="3">
        <v>3</v>
      </c>
      <c r="AJ14" s="3">
        <v>0</v>
      </c>
      <c r="AK14" s="3">
        <v>1</v>
      </c>
      <c r="AL14" s="3">
        <v>2</v>
      </c>
      <c r="AM14" s="4">
        <f t="shared" si="4"/>
        <v>2</v>
      </c>
      <c r="AN14" s="4">
        <f t="shared" si="5"/>
        <v>2</v>
      </c>
      <c r="AO14" s="4">
        <f t="shared" si="6"/>
        <v>0.5</v>
      </c>
      <c r="AP14" s="4">
        <f t="shared" si="7"/>
        <v>0.5</v>
      </c>
      <c r="AQ14" s="4">
        <f t="shared" si="8"/>
        <v>1.25</v>
      </c>
      <c r="AR14" s="3">
        <v>1</v>
      </c>
      <c r="AS14" s="3">
        <v>1</v>
      </c>
      <c r="AT14" s="3">
        <v>0</v>
      </c>
      <c r="AU14" s="3">
        <v>1</v>
      </c>
      <c r="AV14" s="3">
        <v>2</v>
      </c>
      <c r="AW14" s="3">
        <v>10</v>
      </c>
      <c r="AX14" s="3">
        <v>1</v>
      </c>
      <c r="AY14" s="3">
        <v>1</v>
      </c>
      <c r="AZ14" s="3">
        <v>10</v>
      </c>
      <c r="BA14" s="3">
        <v>1</v>
      </c>
      <c r="BB14" s="3">
        <v>0</v>
      </c>
      <c r="BC14" s="3">
        <v>9</v>
      </c>
      <c r="BD14" s="1" t="str">
        <f>VLOOKUP('Downloaded Data'!AZ14,Key!$A$638:$C$639,3)</f>
        <v>Exploration</v>
      </c>
      <c r="BE14" s="1" t="str">
        <f>VLOOKUP('Downloaded Data'!BA14,Key!$A$641:$C$642,3)</f>
        <v>Results_Worth_Effort</v>
      </c>
      <c r="BF14" s="1" t="str">
        <f>VLOOKUP('Downloaded Data'!BB14,Key!$A$644:$C$645,3)</f>
        <v>Immersion</v>
      </c>
      <c r="BG14" s="1" t="str">
        <f>VLOOKUP('Downloaded Data'!BC14,Key!$A$647:$C$648,3)</f>
        <v>Results_Worth_Effort</v>
      </c>
      <c r="BH14" s="1" t="str">
        <f>VLOOKUP('Downloaded Data'!BD14,Key!$A$650:$C$651,3)</f>
        <v>Enjoyment</v>
      </c>
      <c r="BI14" s="1" t="str">
        <f>VLOOKUP('Downloaded Data'!BE14,Key!$A$653:$C$654,3)</f>
        <v>Results_Worth_Effort</v>
      </c>
      <c r="BJ14" s="1" t="str">
        <f>VLOOKUP('Downloaded Data'!BF14,Key!$A$656:$C$657,3)</f>
        <v>Immersion</v>
      </c>
      <c r="BK14" s="1" t="str">
        <f>VLOOKUP('Downloaded Data'!BG14,Key!$A$659:$C$660,3)</f>
        <v>Results_Worth_Effort</v>
      </c>
      <c r="BL14" s="1" t="str">
        <f>VLOOKUP('Downloaded Data'!BH14,Key!$A$662:$C$663,3)</f>
        <v>Expressiveness</v>
      </c>
      <c r="BM14" s="1" t="str">
        <f>VLOOKUP('Downloaded Data'!BI14,Key!$A$665:$C$666,3)</f>
        <v>Immersion</v>
      </c>
      <c r="BN14" s="1" t="str">
        <f>VLOOKUP('Downloaded Data'!BJ14,Key!$A$668:$C$669,3)</f>
        <v>Expressiveness</v>
      </c>
      <c r="BO14" s="1" t="str">
        <f>VLOOKUP('Downloaded Data'!BK14,Key!$A$671:$D$672,3)</f>
        <v>Results_Worth_Effort</v>
      </c>
      <c r="BP14" s="1" t="str">
        <f>VLOOKUP('Downloaded Data'!BL14,Key!$A$674:$C$675,3)</f>
        <v>Expressiveness</v>
      </c>
      <c r="BQ14" s="1" t="str">
        <f>VLOOKUP('Downloaded Data'!BM14,Key!$A$677:$C$678,3)</f>
        <v>Immersion</v>
      </c>
      <c r="BR14" s="1" t="str">
        <f>VLOOKUP('Downloaded Data'!BN14,Key!$A$680:$C$681,3)</f>
        <v>Enjoyment</v>
      </c>
      <c r="BS14" s="1">
        <f t="shared" si="9"/>
        <v>1</v>
      </c>
      <c r="BT14" s="1">
        <f t="shared" si="10"/>
        <v>3</v>
      </c>
      <c r="BU14" s="1">
        <f t="shared" si="11"/>
        <v>0</v>
      </c>
      <c r="BV14" s="1">
        <f t="shared" si="12"/>
        <v>5</v>
      </c>
      <c r="BW14" s="1">
        <f t="shared" si="13"/>
        <v>2</v>
      </c>
      <c r="BX14" s="1">
        <f t="shared" si="14"/>
        <v>4</v>
      </c>
      <c r="BY14" s="4">
        <f t="shared" si="15"/>
        <v>1</v>
      </c>
      <c r="BZ14" s="4">
        <f t="shared" si="16"/>
        <v>4.5</v>
      </c>
      <c r="CA14" s="4">
        <f t="shared" si="17"/>
        <v>0</v>
      </c>
      <c r="CB14" s="4">
        <f t="shared" si="18"/>
        <v>27.5</v>
      </c>
      <c r="CC14" s="4">
        <v>2</v>
      </c>
      <c r="CD14" s="4">
        <f t="shared" si="19"/>
        <v>38</v>
      </c>
      <c r="CE14" s="4">
        <f t="shared" si="20"/>
        <v>48.666666666666664</v>
      </c>
      <c r="CF14" s="1" t="s">
        <v>107</v>
      </c>
      <c r="CG14" s="3">
        <v>0</v>
      </c>
      <c r="CH14" s="3">
        <v>7</v>
      </c>
      <c r="CI14" s="3">
        <v>9</v>
      </c>
      <c r="CJ14" s="3">
        <v>2</v>
      </c>
      <c r="CK14" s="3">
        <v>6</v>
      </c>
      <c r="CL14" s="3">
        <v>7</v>
      </c>
      <c r="CM14" s="3">
        <v>1</v>
      </c>
      <c r="CN14" s="3">
        <v>0</v>
      </c>
      <c r="CO14" s="4">
        <f t="shared" si="21"/>
        <v>3.5</v>
      </c>
      <c r="CP14" s="4">
        <f t="shared" si="22"/>
        <v>4</v>
      </c>
      <c r="CQ14" s="4">
        <f t="shared" si="23"/>
        <v>4.5</v>
      </c>
      <c r="CR14" s="4">
        <f t="shared" si="24"/>
        <v>4</v>
      </c>
      <c r="CS14" s="4">
        <f t="shared" si="25"/>
        <v>4</v>
      </c>
      <c r="CT14" s="3">
        <v>2</v>
      </c>
      <c r="CU14" s="3">
        <v>2</v>
      </c>
      <c r="CV14" s="3">
        <v>1</v>
      </c>
      <c r="CW14" s="3">
        <v>1</v>
      </c>
      <c r="CX14" s="3">
        <v>0</v>
      </c>
      <c r="CY14" s="3">
        <v>8</v>
      </c>
      <c r="CZ14" s="3">
        <v>1</v>
      </c>
      <c r="DA14" s="3">
        <v>1</v>
      </c>
      <c r="DB14" s="3">
        <v>9</v>
      </c>
      <c r="DC14" s="3">
        <v>0</v>
      </c>
      <c r="DD14" s="3">
        <v>1</v>
      </c>
      <c r="DE14" s="3">
        <v>9</v>
      </c>
      <c r="DF14" s="1" t="str">
        <f>VLOOKUP('Downloaded Data'!CL14,Key!$A$926:$C$927,3)</f>
        <v>Exploration</v>
      </c>
      <c r="DG14" s="1" t="str">
        <f>VLOOKUP('Downloaded Data'!CM14,Key!$A$929:$C$930,3)</f>
        <v>Results_Worth_Effort</v>
      </c>
      <c r="DH14" s="1" t="str">
        <f>VLOOKUP('Downloaded Data'!CN14,Key!$A$932:$C$933,3)</f>
        <v>Immersion</v>
      </c>
      <c r="DI14" s="1" t="str">
        <f>VLOOKUP('Downloaded Data'!CO14,Key!$A$935:$C$936,3)</f>
        <v>Results_Worth_Effort</v>
      </c>
      <c r="DJ14" s="1" t="str">
        <f>VLOOKUP('Downloaded Data'!CP14,Key!$A$938:$C$939,3)</f>
        <v>Enjoyment</v>
      </c>
      <c r="DK14" s="1" t="str">
        <f>VLOOKUP('Downloaded Data'!CQ14,Key!$A$941:$C$942,3)</f>
        <v>Results_Worth_Effort</v>
      </c>
      <c r="DL14" s="1" t="str">
        <f>VLOOKUP('Downloaded Data'!CR14,Key!$A$944:$C$945,3)</f>
        <v>Immersion</v>
      </c>
      <c r="DM14" s="1" t="str">
        <f>VLOOKUP('Downloaded Data'!CS14,Key!$A$947:$C$948,3)</f>
        <v>Results_Worth_Effort</v>
      </c>
      <c r="DN14" s="1" t="str">
        <f>VLOOKUP('Downloaded Data'!CT14,Key!$A$947:$D$948,3)</f>
        <v>Collaboration</v>
      </c>
      <c r="DO14" s="1" t="str">
        <f>VLOOKUP('Downloaded Data'!CU14,Key!$A$953:$D$954,3)</f>
        <v>Immersion</v>
      </c>
      <c r="DP14" s="1" t="str">
        <f>VLOOKUP('Downloaded Data'!CV14,Key!$A$956:$C$957,3)</f>
        <v>Expressiveness</v>
      </c>
      <c r="DQ14" s="1" t="str">
        <f>VLOOKUP('Downloaded Data'!CW14,Key!$A$959:$C$960,3)</f>
        <v>Results_Worth_Effort</v>
      </c>
      <c r="DR14" s="1" t="str">
        <f>VLOOKUP('Downloaded Data'!CX14,Key!$A$962:$C$963,3)</f>
        <v>Expressiveness</v>
      </c>
      <c r="DS14" s="1" t="str">
        <f>VLOOKUP('Downloaded Data'!CY14,Key!$A$965:$C$966,3)</f>
        <v>Immersion</v>
      </c>
      <c r="DT14" s="1" t="str">
        <f>VLOOKUP('Downloaded Data'!CZ14,Key!$A$968:$C$969,3)</f>
        <v>Enjoyment</v>
      </c>
      <c r="DU14" s="1">
        <f t="shared" si="26"/>
        <v>1</v>
      </c>
      <c r="DV14" s="1">
        <f t="shared" si="27"/>
        <v>2</v>
      </c>
      <c r="DW14" s="1">
        <f t="shared" si="28"/>
        <v>1</v>
      </c>
      <c r="DX14" s="1">
        <f t="shared" si="29"/>
        <v>5</v>
      </c>
      <c r="DY14" s="1">
        <f t="shared" si="30"/>
        <v>2</v>
      </c>
      <c r="DZ14" s="1">
        <f t="shared" si="31"/>
        <v>4</v>
      </c>
      <c r="EA14" s="4">
        <f t="shared" si="32"/>
        <v>1.5</v>
      </c>
      <c r="EB14" s="4">
        <f t="shared" si="33"/>
        <v>0</v>
      </c>
      <c r="EC14" s="4">
        <f t="shared" si="34"/>
        <v>1</v>
      </c>
      <c r="ED14" s="4">
        <f t="shared" si="35"/>
        <v>27.5</v>
      </c>
      <c r="EE14" s="4">
        <f t="shared" si="36"/>
        <v>3</v>
      </c>
      <c r="EF14" s="4">
        <f t="shared" si="37"/>
        <v>34</v>
      </c>
      <c r="EG14" s="4">
        <f t="shared" si="38"/>
        <v>44</v>
      </c>
      <c r="EH14" s="1" t="str">
        <f>VLOOKUP('Downloaded Data'!DA14,Key!$A$971:$B$972,2)</f>
        <v>B: Music/Painting Interface</v>
      </c>
    </row>
    <row r="15" spans="1:139" x14ac:dyDescent="0.2">
      <c r="A15" t="s">
        <v>600</v>
      </c>
      <c r="B15" t="s">
        <v>579</v>
      </c>
      <c r="C15" t="s">
        <v>105</v>
      </c>
      <c r="D15" s="3">
        <v>20</v>
      </c>
      <c r="E15" s="1" t="str">
        <f>VLOOKUP('Downloaded Data'!E15,Key!$A$5:$B$250,2)</f>
        <v>Greece</v>
      </c>
      <c r="F15" s="1">
        <f>7 - ('Downloaded Data'!G15 + 1)</f>
        <v>3</v>
      </c>
      <c r="G15" s="1">
        <f>7 - ('Downloaded Data'!H15 + 1)</f>
        <v>4</v>
      </c>
      <c r="H15" s="1">
        <f>'Downloaded Data'!I15 + 1</f>
        <v>4</v>
      </c>
      <c r="I15" s="1">
        <f xml:space="preserve"> 7 - ('Downloaded Data'!J15 + 1)</f>
        <v>5</v>
      </c>
      <c r="J15" s="1">
        <f>'Downloaded Data'!K15 + 1</f>
        <v>4</v>
      </c>
      <c r="K15" s="1">
        <f>'Downloaded Data'!L15 + 1</f>
        <v>4</v>
      </c>
      <c r="L15" s="4">
        <f t="shared" si="0"/>
        <v>4</v>
      </c>
      <c r="M15" s="1">
        <f>7 - ('Downloaded Data'!N15 + 1)</f>
        <v>6</v>
      </c>
      <c r="N15" s="1">
        <f>'Downloaded Data'!O15 + 1</f>
        <v>5</v>
      </c>
      <c r="O15" s="1">
        <f>'Downloaded Data'!P15 + 1</f>
        <v>4</v>
      </c>
      <c r="P15" s="1">
        <f>'Downloaded Data'!Q15 + 1</f>
        <v>5</v>
      </c>
      <c r="Q15" s="1">
        <f>'Downloaded Data'!R15 + 1</f>
        <v>5</v>
      </c>
      <c r="R15" s="1">
        <f>'Downloaded Data'!S15 + 1</f>
        <v>5</v>
      </c>
      <c r="S15" s="4">
        <f t="shared" si="1"/>
        <v>5</v>
      </c>
      <c r="T15" s="1">
        <f>'Downloaded Data'!U15 + 1</f>
        <v>3</v>
      </c>
      <c r="U15" s="1">
        <f xml:space="preserve"> 7 - ('Downloaded Data'!V15 + 1)</f>
        <v>3</v>
      </c>
      <c r="V15" s="1">
        <f>'Downloaded Data'!W15 + 1</f>
        <v>3</v>
      </c>
      <c r="W15" s="1">
        <f>7 - ('Downloaded Data'!X15 + 1)</f>
        <v>2</v>
      </c>
      <c r="X15" s="1">
        <f>7 - ('Downloaded Data'!Y15 + 1)</f>
        <v>3</v>
      </c>
      <c r="Y15" s="1">
        <f>7 - ('Downloaded Data'!Z15 + 1)</f>
        <v>5</v>
      </c>
      <c r="Z15" s="1">
        <f>7 - ('Downloaded Data'!AA15 + 1)</f>
        <v>2</v>
      </c>
      <c r="AA15" s="1">
        <f>'Downloaded Data'!AB15 + 1</f>
        <v>3</v>
      </c>
      <c r="AB15" s="5">
        <f t="shared" si="2"/>
        <v>3</v>
      </c>
      <c r="AC15" s="2">
        <f t="shared" si="3"/>
        <v>3.9</v>
      </c>
      <c r="AD15" s="1" t="s">
        <v>108</v>
      </c>
      <c r="AE15" s="3">
        <v>7</v>
      </c>
      <c r="AF15" s="3">
        <v>7</v>
      </c>
      <c r="AG15" s="3">
        <v>5</v>
      </c>
      <c r="AH15" s="3">
        <v>6</v>
      </c>
      <c r="AI15" s="3">
        <v>8</v>
      </c>
      <c r="AJ15" s="3">
        <v>3</v>
      </c>
      <c r="AK15" s="3">
        <v>1</v>
      </c>
      <c r="AL15" s="3">
        <v>5</v>
      </c>
      <c r="AM15" s="4">
        <f t="shared" si="4"/>
        <v>6</v>
      </c>
      <c r="AN15" s="4">
        <f t="shared" si="5"/>
        <v>7</v>
      </c>
      <c r="AO15" s="4">
        <f t="shared" si="6"/>
        <v>6</v>
      </c>
      <c r="AP15" s="4">
        <f t="shared" si="7"/>
        <v>2</v>
      </c>
      <c r="AQ15" s="4">
        <f t="shared" si="8"/>
        <v>5.25</v>
      </c>
      <c r="AR15" s="3">
        <v>8</v>
      </c>
      <c r="AS15" s="3">
        <v>5</v>
      </c>
      <c r="AT15" s="3">
        <v>1</v>
      </c>
      <c r="AU15" s="3">
        <v>3</v>
      </c>
      <c r="AV15" s="3">
        <v>7</v>
      </c>
      <c r="AW15" s="3">
        <v>9</v>
      </c>
      <c r="AX15" s="3">
        <v>9</v>
      </c>
      <c r="AY15" s="3">
        <v>7</v>
      </c>
      <c r="AZ15" s="3">
        <v>7</v>
      </c>
      <c r="BA15" s="3">
        <v>5</v>
      </c>
      <c r="BB15" s="3">
        <v>3</v>
      </c>
      <c r="BC15" s="3">
        <v>8</v>
      </c>
      <c r="BD15" s="1" t="str">
        <f>VLOOKUP('Downloaded Data'!AZ15,Key!$A$638:$C$639,3)</f>
        <v>Exploration</v>
      </c>
      <c r="BE15" s="1" t="str">
        <f>VLOOKUP('Downloaded Data'!BA15,Key!$A$641:$C$642,3)</f>
        <v>Expressiveness</v>
      </c>
      <c r="BF15" s="1" t="str">
        <f>VLOOKUP('Downloaded Data'!BB15,Key!$A$644:$C$645,3)</f>
        <v>Immersion</v>
      </c>
      <c r="BG15" s="1" t="str">
        <f>VLOOKUP('Downloaded Data'!BC15,Key!$A$647:$C$648,3)</f>
        <v>Immersion</v>
      </c>
      <c r="BH15" s="1" t="str">
        <f>VLOOKUP('Downloaded Data'!BD15,Key!$A$650:$C$651,3)</f>
        <v>Enjoyment</v>
      </c>
      <c r="BI15" s="1" t="str">
        <f>VLOOKUP('Downloaded Data'!BE15,Key!$A$653:$C$654,3)</f>
        <v>Exploration</v>
      </c>
      <c r="BJ15" s="1" t="str">
        <f>VLOOKUP('Downloaded Data'!BF15,Key!$A$656:$C$657,3)</f>
        <v>Immersion</v>
      </c>
      <c r="BK15" s="1" t="str">
        <f>VLOOKUP('Downloaded Data'!BG15,Key!$A$659:$C$660,3)</f>
        <v>Results_Worth_Effort</v>
      </c>
      <c r="BL15" s="1" t="str">
        <f>VLOOKUP('Downloaded Data'!BH15,Key!$A$662:$C$663,3)</f>
        <v>Enjoyment</v>
      </c>
      <c r="BM15" s="1" t="str">
        <f>VLOOKUP('Downloaded Data'!BI15,Key!$A$665:$C$666,3)</f>
        <v>Immersion</v>
      </c>
      <c r="BN15" s="1" t="str">
        <f>VLOOKUP('Downloaded Data'!BJ15,Key!$A$668:$C$669,3)</f>
        <v>Expressiveness</v>
      </c>
      <c r="BO15" s="1" t="str">
        <f>VLOOKUP('Downloaded Data'!BK15,Key!$A$671:$D$672,3)</f>
        <v>Enjoyment</v>
      </c>
      <c r="BP15" s="1" t="str">
        <f>VLOOKUP('Downloaded Data'!BL15,Key!$A$674:$C$675,3)</f>
        <v>Expressiveness</v>
      </c>
      <c r="BQ15" s="1" t="str">
        <f>VLOOKUP('Downloaded Data'!BM15,Key!$A$677:$C$678,3)</f>
        <v>Immersion</v>
      </c>
      <c r="BR15" s="1" t="str">
        <f>VLOOKUP('Downloaded Data'!BN15,Key!$A$680:$C$681,3)</f>
        <v>Enjoyment</v>
      </c>
      <c r="BS15" s="1">
        <f t="shared" si="9"/>
        <v>2</v>
      </c>
      <c r="BT15" s="1">
        <f t="shared" si="10"/>
        <v>3</v>
      </c>
      <c r="BU15" s="1">
        <f t="shared" si="11"/>
        <v>0</v>
      </c>
      <c r="BV15" s="1">
        <f t="shared" si="12"/>
        <v>1</v>
      </c>
      <c r="BW15" s="1">
        <f t="shared" si="13"/>
        <v>4</v>
      </c>
      <c r="BX15" s="1">
        <f t="shared" si="14"/>
        <v>5</v>
      </c>
      <c r="BY15" s="4">
        <f t="shared" si="15"/>
        <v>12</v>
      </c>
      <c r="BZ15" s="4">
        <f t="shared" si="16"/>
        <v>18</v>
      </c>
      <c r="CA15" s="4">
        <f t="shared" si="17"/>
        <v>0</v>
      </c>
      <c r="CB15" s="4">
        <f t="shared" si="18"/>
        <v>7.5</v>
      </c>
      <c r="CC15" s="4">
        <v>24</v>
      </c>
      <c r="CD15" s="4">
        <f t="shared" si="19"/>
        <v>42.5</v>
      </c>
      <c r="CE15" s="4">
        <f t="shared" si="20"/>
        <v>69.333333333333329</v>
      </c>
      <c r="CF15" s="1" t="s">
        <v>107</v>
      </c>
      <c r="CG15" s="3">
        <v>3</v>
      </c>
      <c r="CH15" s="3">
        <v>2</v>
      </c>
      <c r="CI15" s="3">
        <v>2</v>
      </c>
      <c r="CJ15" s="3">
        <v>8</v>
      </c>
      <c r="CK15" s="3">
        <v>8</v>
      </c>
      <c r="CL15" s="3">
        <v>4</v>
      </c>
      <c r="CM15" s="3">
        <v>1</v>
      </c>
      <c r="CN15" s="3">
        <v>7</v>
      </c>
      <c r="CO15" s="4">
        <f t="shared" si="21"/>
        <v>4.5</v>
      </c>
      <c r="CP15" s="4">
        <f t="shared" si="22"/>
        <v>8</v>
      </c>
      <c r="CQ15" s="4">
        <f t="shared" si="23"/>
        <v>2.5</v>
      </c>
      <c r="CR15" s="4">
        <f t="shared" si="24"/>
        <v>2.5</v>
      </c>
      <c r="CS15" s="4">
        <f t="shared" si="25"/>
        <v>4.375</v>
      </c>
      <c r="CT15" s="3">
        <v>0</v>
      </c>
      <c r="CU15" s="3">
        <v>0</v>
      </c>
      <c r="CV15" s="3">
        <v>1</v>
      </c>
      <c r="CW15" s="3">
        <v>0</v>
      </c>
      <c r="CX15" s="3">
        <v>0</v>
      </c>
      <c r="CY15" s="3">
        <v>0</v>
      </c>
      <c r="CZ15" s="3">
        <v>1</v>
      </c>
      <c r="DA15" s="3">
        <v>1</v>
      </c>
      <c r="DB15" s="3">
        <v>2</v>
      </c>
      <c r="DC15" s="3">
        <v>0</v>
      </c>
      <c r="DD15" s="3">
        <v>2</v>
      </c>
      <c r="DE15" s="3">
        <v>1</v>
      </c>
      <c r="DF15" s="1" t="str">
        <f>VLOOKUP('Downloaded Data'!CL15,Key!$A$926:$C$927,3)</f>
        <v>Exploration</v>
      </c>
      <c r="DG15" s="1" t="str">
        <f>VLOOKUP('Downloaded Data'!CM15,Key!$A$929:$C$930,3)</f>
        <v>Expressiveness</v>
      </c>
      <c r="DH15" s="1" t="str">
        <f>VLOOKUP('Downloaded Data'!CN15,Key!$A$932:$C$933,3)</f>
        <v>Enjoyment</v>
      </c>
      <c r="DI15" s="1" t="str">
        <f>VLOOKUP('Downloaded Data'!CO15,Key!$A$935:$C$936,3)</f>
        <v>Results_Worth_Effort</v>
      </c>
      <c r="DJ15" s="1" t="str">
        <f>VLOOKUP('Downloaded Data'!CP15,Key!$A$938:$C$939,3)</f>
        <v>Enjoyment</v>
      </c>
      <c r="DK15" s="1" t="str">
        <f>VLOOKUP('Downloaded Data'!CQ15,Key!$A$941:$C$942,3)</f>
        <v>Exploration</v>
      </c>
      <c r="DL15" s="1" t="str">
        <f>VLOOKUP('Downloaded Data'!CR15,Key!$A$944:$C$945,3)</f>
        <v>Immersion</v>
      </c>
      <c r="DM15" s="1" t="str">
        <f>VLOOKUP('Downloaded Data'!CS15,Key!$A$947:$C$948,3)</f>
        <v>Results_Worth_Effort</v>
      </c>
      <c r="DN15" s="1" t="str">
        <f>VLOOKUP('Downloaded Data'!CT15,Key!$A$947:$D$948,3)</f>
        <v>Collaboration</v>
      </c>
      <c r="DO15" s="1" t="str">
        <f>VLOOKUP('Downloaded Data'!CU15,Key!$A$953:$D$954,3)</f>
        <v>Exploration</v>
      </c>
      <c r="DP15" s="1" t="str">
        <f>VLOOKUP('Downloaded Data'!CV15,Key!$A$956:$C$957,3)</f>
        <v>Expressiveness</v>
      </c>
      <c r="DQ15" s="1" t="str">
        <f>VLOOKUP('Downloaded Data'!CW15,Key!$A$959:$C$960,3)</f>
        <v>Enjoyment</v>
      </c>
      <c r="DR15" s="1" t="str">
        <f>VLOOKUP('Downloaded Data'!CX15,Key!$A$962:$C$963,3)</f>
        <v>Expressiveness</v>
      </c>
      <c r="DS15" s="1" t="str">
        <f>VLOOKUP('Downloaded Data'!CY15,Key!$A$965:$C$966,3)</f>
        <v>Immersion</v>
      </c>
      <c r="DT15" s="1" t="str">
        <f>VLOOKUP('Downloaded Data'!CZ15,Key!$A$968:$C$969,3)</f>
        <v>Enjoyment</v>
      </c>
      <c r="DU15" s="1">
        <f t="shared" si="26"/>
        <v>3</v>
      </c>
      <c r="DV15" s="1">
        <f t="shared" si="27"/>
        <v>3</v>
      </c>
      <c r="DW15" s="1">
        <f t="shared" si="28"/>
        <v>1</v>
      </c>
      <c r="DX15" s="1">
        <f t="shared" si="29"/>
        <v>2</v>
      </c>
      <c r="DY15" s="1">
        <f t="shared" si="30"/>
        <v>4</v>
      </c>
      <c r="DZ15" s="1">
        <f t="shared" si="31"/>
        <v>2</v>
      </c>
      <c r="EA15" s="4">
        <f t="shared" si="32"/>
        <v>1.5</v>
      </c>
      <c r="EB15" s="4">
        <f t="shared" si="33"/>
        <v>0</v>
      </c>
      <c r="EC15" s="4">
        <f t="shared" si="34"/>
        <v>1.5</v>
      </c>
      <c r="ED15" s="4">
        <f t="shared" si="35"/>
        <v>2</v>
      </c>
      <c r="EE15" s="4">
        <f t="shared" si="36"/>
        <v>2</v>
      </c>
      <c r="EF15" s="4">
        <f t="shared" si="37"/>
        <v>1</v>
      </c>
      <c r="EG15" s="4">
        <f t="shared" si="38"/>
        <v>5.333333333333333</v>
      </c>
      <c r="EH15" s="1" t="str">
        <f>VLOOKUP('Downloaded Data'!DA15,Key!$A$971:$B$972,2)</f>
        <v>A: Writing Interface</v>
      </c>
    </row>
    <row r="16" spans="1:139" x14ac:dyDescent="0.2">
      <c r="A16" t="s">
        <v>600</v>
      </c>
      <c r="B16" t="s">
        <v>580</v>
      </c>
      <c r="C16" t="s">
        <v>105</v>
      </c>
      <c r="D16" s="3">
        <v>24</v>
      </c>
      <c r="E16" s="1" t="str">
        <f>VLOOKUP('Downloaded Data'!E16,Key!$A$5:$B$250,2)</f>
        <v>Portugal</v>
      </c>
      <c r="F16" s="1">
        <f>7 - ('Downloaded Data'!G16 + 1)</f>
        <v>6</v>
      </c>
      <c r="G16" s="1">
        <f>7 - ('Downloaded Data'!H16 + 1)</f>
        <v>6</v>
      </c>
      <c r="H16" s="1">
        <f>'Downloaded Data'!I16 + 1</f>
        <v>5</v>
      </c>
      <c r="I16" s="1">
        <f xml:space="preserve"> 7 - ('Downloaded Data'!J16 + 1)</f>
        <v>6</v>
      </c>
      <c r="J16" s="1">
        <f>'Downloaded Data'!K16 + 1</f>
        <v>6</v>
      </c>
      <c r="K16" s="1">
        <f>'Downloaded Data'!L16 + 1</f>
        <v>6</v>
      </c>
      <c r="L16" s="4">
        <f t="shared" si="0"/>
        <v>5.833333333333333</v>
      </c>
      <c r="M16" s="1">
        <f>7 - ('Downloaded Data'!N16 + 1)</f>
        <v>6</v>
      </c>
      <c r="N16" s="1">
        <f>'Downloaded Data'!O16 + 1</f>
        <v>6</v>
      </c>
      <c r="O16" s="1">
        <f>'Downloaded Data'!P16 + 1</f>
        <v>6</v>
      </c>
      <c r="P16" s="1">
        <f>'Downloaded Data'!Q16 + 1</f>
        <v>6</v>
      </c>
      <c r="Q16" s="1">
        <f>'Downloaded Data'!R16 + 1</f>
        <v>6</v>
      </c>
      <c r="R16" s="1">
        <f>'Downloaded Data'!S16 + 1</f>
        <v>6</v>
      </c>
      <c r="S16" s="4">
        <f t="shared" si="1"/>
        <v>6</v>
      </c>
      <c r="T16" s="1">
        <f>'Downloaded Data'!U16 + 1</f>
        <v>5</v>
      </c>
      <c r="U16" s="1">
        <f xml:space="preserve"> 7 - ('Downloaded Data'!V16 + 1)</f>
        <v>6</v>
      </c>
      <c r="V16" s="1">
        <f>'Downloaded Data'!W16 + 1</f>
        <v>6</v>
      </c>
      <c r="W16" s="1">
        <f>7 - ('Downloaded Data'!X16 + 1)</f>
        <v>4</v>
      </c>
      <c r="X16" s="1">
        <f>7 - ('Downloaded Data'!Y16 + 1)</f>
        <v>6</v>
      </c>
      <c r="Y16" s="1">
        <f>7 - ('Downloaded Data'!Z16 + 1)</f>
        <v>6</v>
      </c>
      <c r="Z16" s="1">
        <f>7 - ('Downloaded Data'!AA16 + 1)</f>
        <v>5</v>
      </c>
      <c r="AA16" s="1">
        <f>'Downloaded Data'!AB16 + 1</f>
        <v>6</v>
      </c>
      <c r="AB16" s="5">
        <f t="shared" si="2"/>
        <v>5.5</v>
      </c>
      <c r="AC16" s="2">
        <f t="shared" si="3"/>
        <v>5.75</v>
      </c>
      <c r="AD16" s="1" t="s">
        <v>108</v>
      </c>
      <c r="AE16" s="3">
        <v>1</v>
      </c>
      <c r="AF16" s="3">
        <v>8</v>
      </c>
      <c r="AG16" s="3">
        <v>6</v>
      </c>
      <c r="AH16" s="3">
        <v>5</v>
      </c>
      <c r="AI16" s="3">
        <v>7</v>
      </c>
      <c r="AJ16" s="3">
        <v>7</v>
      </c>
      <c r="AK16" s="3">
        <v>8</v>
      </c>
      <c r="AL16" s="3">
        <v>5</v>
      </c>
      <c r="AM16" s="4">
        <f t="shared" si="4"/>
        <v>6.5</v>
      </c>
      <c r="AN16" s="4">
        <f t="shared" si="5"/>
        <v>6</v>
      </c>
      <c r="AO16" s="4">
        <f t="shared" si="6"/>
        <v>3.5</v>
      </c>
      <c r="AP16" s="4">
        <f t="shared" si="7"/>
        <v>7.5</v>
      </c>
      <c r="AQ16" s="4">
        <f t="shared" si="8"/>
        <v>5.875</v>
      </c>
      <c r="AR16" s="3">
        <v>8</v>
      </c>
      <c r="AS16" s="3">
        <v>6</v>
      </c>
      <c r="AT16" s="3">
        <v>8</v>
      </c>
      <c r="AU16" s="3">
        <v>7</v>
      </c>
      <c r="AV16" s="3">
        <v>7</v>
      </c>
      <c r="AW16" s="3">
        <v>5</v>
      </c>
      <c r="AX16" s="3">
        <v>6</v>
      </c>
      <c r="AY16" s="3">
        <v>9</v>
      </c>
      <c r="AZ16" s="3">
        <v>8</v>
      </c>
      <c r="BA16" s="3">
        <v>6</v>
      </c>
      <c r="BB16" s="3">
        <v>7</v>
      </c>
      <c r="BC16" s="3">
        <v>6</v>
      </c>
      <c r="BD16" s="1" t="str">
        <f>VLOOKUP('Downloaded Data'!AZ16,Key!$A$638:$C$639,3)</f>
        <v>Exploration</v>
      </c>
      <c r="BE16" s="1" t="str">
        <f>VLOOKUP('Downloaded Data'!BA16,Key!$A$641:$C$642,3)</f>
        <v>Expressiveness</v>
      </c>
      <c r="BF16" s="1" t="str">
        <f>VLOOKUP('Downloaded Data'!BB16,Key!$A$644:$C$645,3)</f>
        <v>Immersion</v>
      </c>
      <c r="BG16" s="1" t="str">
        <f>VLOOKUP('Downloaded Data'!BC16,Key!$A$647:$C$648,3)</f>
        <v>Immersion</v>
      </c>
      <c r="BH16" s="1" t="str">
        <f>VLOOKUP('Downloaded Data'!BD16,Key!$A$650:$C$651,3)</f>
        <v>Enjoyment</v>
      </c>
      <c r="BI16" s="1" t="str">
        <f>VLOOKUP('Downloaded Data'!BE16,Key!$A$653:$C$654,3)</f>
        <v>Exploration</v>
      </c>
      <c r="BJ16" s="1" t="str">
        <f>VLOOKUP('Downloaded Data'!BF16,Key!$A$656:$C$657,3)</f>
        <v>Expressiveness</v>
      </c>
      <c r="BK16" s="1" t="str">
        <f>VLOOKUP('Downloaded Data'!BG16,Key!$A$659:$C$660,3)</f>
        <v>Results_Worth_Effort</v>
      </c>
      <c r="BL16" s="1" t="str">
        <f>VLOOKUP('Downloaded Data'!BH16,Key!$A$662:$C$663,3)</f>
        <v>Expressiveness</v>
      </c>
      <c r="BM16" s="1" t="str">
        <f>VLOOKUP('Downloaded Data'!BI16,Key!$A$665:$C$666,3)</f>
        <v>Immersion</v>
      </c>
      <c r="BN16" s="1" t="str">
        <f>VLOOKUP('Downloaded Data'!BJ16,Key!$A$668:$C$669,3)</f>
        <v>Expressiveness</v>
      </c>
      <c r="BO16" s="1" t="str">
        <f>VLOOKUP('Downloaded Data'!BK16,Key!$A$671:$D$672,3)</f>
        <v>Enjoyment</v>
      </c>
      <c r="BP16" s="1" t="str">
        <f>VLOOKUP('Downloaded Data'!BL16,Key!$A$674:$C$675,3)</f>
        <v>Exploration</v>
      </c>
      <c r="BQ16" s="1" t="str">
        <f>VLOOKUP('Downloaded Data'!BM16,Key!$A$677:$C$678,3)</f>
        <v>Immersion</v>
      </c>
      <c r="BR16" s="1" t="str">
        <f>VLOOKUP('Downloaded Data'!BN16,Key!$A$680:$C$681,3)</f>
        <v>Enjoyment</v>
      </c>
      <c r="BS16" s="1">
        <f t="shared" si="9"/>
        <v>3</v>
      </c>
      <c r="BT16" s="1">
        <f t="shared" si="10"/>
        <v>4</v>
      </c>
      <c r="BU16" s="1">
        <f t="shared" si="11"/>
        <v>0</v>
      </c>
      <c r="BV16" s="1">
        <f t="shared" si="12"/>
        <v>1</v>
      </c>
      <c r="BW16" s="1">
        <f t="shared" si="13"/>
        <v>3</v>
      </c>
      <c r="BX16" s="1">
        <f t="shared" si="14"/>
        <v>4</v>
      </c>
      <c r="BY16" s="4">
        <f t="shared" si="15"/>
        <v>22.5</v>
      </c>
      <c r="BZ16" s="4">
        <f t="shared" si="16"/>
        <v>26</v>
      </c>
      <c r="CA16" s="4">
        <f t="shared" si="17"/>
        <v>0</v>
      </c>
      <c r="CB16" s="4">
        <f t="shared" si="18"/>
        <v>8</v>
      </c>
      <c r="CC16" s="4">
        <v>19.5</v>
      </c>
      <c r="CD16" s="4">
        <f t="shared" si="19"/>
        <v>22</v>
      </c>
      <c r="CE16" s="4">
        <f t="shared" si="20"/>
        <v>65.333333333333329</v>
      </c>
      <c r="CF16" s="1" t="s">
        <v>107</v>
      </c>
      <c r="CG16" s="3">
        <v>10</v>
      </c>
      <c r="CH16" s="3">
        <v>9</v>
      </c>
      <c r="CI16" s="3">
        <v>7</v>
      </c>
      <c r="CJ16" s="3">
        <v>7</v>
      </c>
      <c r="CK16" s="3">
        <v>8</v>
      </c>
      <c r="CL16" s="3">
        <v>6</v>
      </c>
      <c r="CM16" s="3">
        <v>8</v>
      </c>
      <c r="CN16" s="3">
        <v>8</v>
      </c>
      <c r="CO16" s="4">
        <f t="shared" si="21"/>
        <v>8.5</v>
      </c>
      <c r="CP16" s="4">
        <f t="shared" si="22"/>
        <v>7.5</v>
      </c>
      <c r="CQ16" s="4">
        <f t="shared" si="23"/>
        <v>8.5</v>
      </c>
      <c r="CR16" s="4">
        <f t="shared" si="24"/>
        <v>7</v>
      </c>
      <c r="CS16" s="4">
        <f t="shared" si="25"/>
        <v>7.875</v>
      </c>
      <c r="CT16" s="3">
        <v>9</v>
      </c>
      <c r="CU16" s="3">
        <v>8</v>
      </c>
      <c r="CV16" s="3">
        <v>6</v>
      </c>
      <c r="CW16" s="3">
        <v>6</v>
      </c>
      <c r="CX16" s="3">
        <v>8</v>
      </c>
      <c r="CY16" s="3">
        <v>4</v>
      </c>
      <c r="CZ16" s="3">
        <v>6</v>
      </c>
      <c r="DA16" s="3">
        <v>8</v>
      </c>
      <c r="DB16" s="3">
        <v>6</v>
      </c>
      <c r="DC16" s="3">
        <v>7</v>
      </c>
      <c r="DD16" s="3">
        <v>8</v>
      </c>
      <c r="DE16" s="3">
        <v>7</v>
      </c>
      <c r="DF16" s="1" t="str">
        <f>VLOOKUP('Downloaded Data'!CL16,Key!$A$926:$C$927,3)</f>
        <v>Exploration</v>
      </c>
      <c r="DG16" s="1" t="str">
        <f>VLOOKUP('Downloaded Data'!CM16,Key!$A$929:$C$930,3)</f>
        <v>Expressiveness</v>
      </c>
      <c r="DH16" s="1" t="str">
        <f>VLOOKUP('Downloaded Data'!CN16,Key!$A$932:$C$933,3)</f>
        <v>Enjoyment</v>
      </c>
      <c r="DI16" s="1" t="str">
        <f>VLOOKUP('Downloaded Data'!CO16,Key!$A$935:$C$936,3)</f>
        <v>Immersion</v>
      </c>
      <c r="DJ16" s="1" t="str">
        <f>VLOOKUP('Downloaded Data'!CP16,Key!$A$938:$C$939,3)</f>
        <v>Enjoyment</v>
      </c>
      <c r="DK16" s="1" t="str">
        <f>VLOOKUP('Downloaded Data'!CQ16,Key!$A$941:$C$942,3)</f>
        <v>Results_Worth_Effort</v>
      </c>
      <c r="DL16" s="1" t="str">
        <f>VLOOKUP('Downloaded Data'!CR16,Key!$A$944:$C$945,3)</f>
        <v>Expressiveness</v>
      </c>
      <c r="DM16" s="1" t="str">
        <f>VLOOKUP('Downloaded Data'!CS16,Key!$A$947:$C$948,3)</f>
        <v>Results_Worth_Effort</v>
      </c>
      <c r="DN16" s="1" t="str">
        <f>VLOOKUP('Downloaded Data'!CT16,Key!$A$947:$D$948,3)</f>
        <v>Collaboration</v>
      </c>
      <c r="DO16" s="1" t="str">
        <f>VLOOKUP('Downloaded Data'!CU16,Key!$A$953:$D$954,3)</f>
        <v>Immersion</v>
      </c>
      <c r="DP16" s="1" t="str">
        <f>VLOOKUP('Downloaded Data'!CV16,Key!$A$956:$C$957,3)</f>
        <v>Expressiveness</v>
      </c>
      <c r="DQ16" s="1" t="str">
        <f>VLOOKUP('Downloaded Data'!CW16,Key!$A$959:$C$960,3)</f>
        <v>Enjoyment</v>
      </c>
      <c r="DR16" s="1" t="str">
        <f>VLOOKUP('Downloaded Data'!CX16,Key!$A$962:$C$963,3)</f>
        <v>Exploration</v>
      </c>
      <c r="DS16" s="1" t="str">
        <f>VLOOKUP('Downloaded Data'!CY16,Key!$A$965:$C$966,3)</f>
        <v>Immersion</v>
      </c>
      <c r="DT16" s="1" t="str">
        <f>VLOOKUP('Downloaded Data'!CZ16,Key!$A$968:$C$969,3)</f>
        <v>Enjoyment</v>
      </c>
      <c r="DU16" s="1">
        <f t="shared" si="26"/>
        <v>2</v>
      </c>
      <c r="DV16" s="1">
        <f t="shared" si="27"/>
        <v>3</v>
      </c>
      <c r="DW16" s="1">
        <f t="shared" si="28"/>
        <v>1</v>
      </c>
      <c r="DX16" s="1">
        <f t="shared" si="29"/>
        <v>2</v>
      </c>
      <c r="DY16" s="1">
        <f t="shared" si="30"/>
        <v>4</v>
      </c>
      <c r="DZ16" s="1">
        <f t="shared" si="31"/>
        <v>3</v>
      </c>
      <c r="EA16" s="4">
        <f t="shared" si="32"/>
        <v>16</v>
      </c>
      <c r="EB16" s="4">
        <f t="shared" si="33"/>
        <v>22.5</v>
      </c>
      <c r="EC16" s="4">
        <f t="shared" si="34"/>
        <v>7</v>
      </c>
      <c r="ED16" s="4">
        <f t="shared" si="35"/>
        <v>15</v>
      </c>
      <c r="EE16" s="4">
        <f t="shared" si="36"/>
        <v>32</v>
      </c>
      <c r="EF16" s="4">
        <f t="shared" si="37"/>
        <v>16.5</v>
      </c>
      <c r="EG16" s="4">
        <f t="shared" si="38"/>
        <v>67.333333333333329</v>
      </c>
      <c r="EH16" s="1" t="str">
        <f>VLOOKUP('Downloaded Data'!DA16,Key!$A$971:$B$972,2)</f>
        <v>B: Music/Painting Interface</v>
      </c>
    </row>
    <row r="17" spans="1:139" x14ac:dyDescent="0.2">
      <c r="A17" t="s">
        <v>600</v>
      </c>
      <c r="B17" t="s">
        <v>579</v>
      </c>
      <c r="C17" t="s">
        <v>105</v>
      </c>
      <c r="D17" s="3">
        <v>21</v>
      </c>
      <c r="E17" s="1" t="str">
        <f>VLOOKUP('Downloaded Data'!E17,Key!$A$5:$B$250,2)</f>
        <v>Poland</v>
      </c>
      <c r="F17" s="1">
        <f>7 - ('Downloaded Data'!G17 + 1)</f>
        <v>5</v>
      </c>
      <c r="G17" s="1">
        <f>7 - ('Downloaded Data'!H17 + 1)</f>
        <v>6</v>
      </c>
      <c r="H17" s="1">
        <f>'Downloaded Data'!I17 + 1</f>
        <v>5</v>
      </c>
      <c r="I17" s="1">
        <f xml:space="preserve"> 7 - ('Downloaded Data'!J17 + 1)</f>
        <v>5</v>
      </c>
      <c r="J17" s="1">
        <f>'Downloaded Data'!K17 + 1</f>
        <v>5</v>
      </c>
      <c r="K17" s="1">
        <f>'Downloaded Data'!L17 + 1</f>
        <v>6</v>
      </c>
      <c r="L17" s="4">
        <f t="shared" si="0"/>
        <v>5.333333333333333</v>
      </c>
      <c r="M17" s="1">
        <f>7 - ('Downloaded Data'!N17 + 1)</f>
        <v>6</v>
      </c>
      <c r="N17" s="1">
        <f>'Downloaded Data'!O17 + 1</f>
        <v>5</v>
      </c>
      <c r="O17" s="1">
        <f>'Downloaded Data'!P17 + 1</f>
        <v>5</v>
      </c>
      <c r="P17" s="1">
        <f>'Downloaded Data'!Q17 + 1</f>
        <v>6</v>
      </c>
      <c r="Q17" s="1">
        <f>'Downloaded Data'!R17 + 1</f>
        <v>4</v>
      </c>
      <c r="R17" s="1">
        <f>'Downloaded Data'!S17 + 1</f>
        <v>5</v>
      </c>
      <c r="S17" s="4">
        <f t="shared" si="1"/>
        <v>5.166666666666667</v>
      </c>
      <c r="T17" s="1">
        <f>'Downloaded Data'!U17 + 1</f>
        <v>6</v>
      </c>
      <c r="U17" s="1">
        <f xml:space="preserve"> 7 - ('Downloaded Data'!V17 + 1)</f>
        <v>4</v>
      </c>
      <c r="V17" s="1">
        <f>'Downloaded Data'!W17 + 1</f>
        <v>5</v>
      </c>
      <c r="W17" s="1">
        <f>7 - ('Downloaded Data'!X17 + 1)</f>
        <v>4</v>
      </c>
      <c r="X17" s="1">
        <f>7 - ('Downloaded Data'!Y17 + 1)</f>
        <v>2</v>
      </c>
      <c r="Y17" s="1">
        <f>7 - ('Downloaded Data'!Z17 + 1)</f>
        <v>3</v>
      </c>
      <c r="Z17" s="1">
        <f>7 - ('Downloaded Data'!AA17 + 1)</f>
        <v>3</v>
      </c>
      <c r="AA17" s="1">
        <f>'Downloaded Data'!AB17 + 1</f>
        <v>5</v>
      </c>
      <c r="AB17" s="5">
        <f t="shared" si="2"/>
        <v>4</v>
      </c>
      <c r="AC17" s="2">
        <f t="shared" si="3"/>
        <v>4.75</v>
      </c>
      <c r="AD17" s="1" t="s">
        <v>108</v>
      </c>
      <c r="AE17" s="3">
        <v>9</v>
      </c>
      <c r="AF17" s="3">
        <v>8</v>
      </c>
      <c r="AG17" s="3">
        <v>9</v>
      </c>
      <c r="AH17" s="3">
        <v>7</v>
      </c>
      <c r="AI17" s="3">
        <v>8</v>
      </c>
      <c r="AJ17" s="3">
        <v>8</v>
      </c>
      <c r="AK17" s="3">
        <v>10</v>
      </c>
      <c r="AL17" s="3">
        <v>9</v>
      </c>
      <c r="AM17" s="4">
        <f t="shared" si="4"/>
        <v>8.5</v>
      </c>
      <c r="AN17" s="4">
        <f t="shared" si="5"/>
        <v>7.5</v>
      </c>
      <c r="AO17" s="4">
        <f t="shared" si="6"/>
        <v>9</v>
      </c>
      <c r="AP17" s="4">
        <f t="shared" si="7"/>
        <v>9</v>
      </c>
      <c r="AQ17" s="4">
        <f t="shared" si="8"/>
        <v>8.5</v>
      </c>
      <c r="AR17" s="3">
        <v>9</v>
      </c>
      <c r="AS17" s="3">
        <v>10</v>
      </c>
      <c r="AT17" s="3">
        <v>8</v>
      </c>
      <c r="AU17" s="3">
        <v>8</v>
      </c>
      <c r="AV17" s="3">
        <v>9</v>
      </c>
      <c r="AW17" s="3">
        <v>9</v>
      </c>
      <c r="AX17" s="3">
        <v>8</v>
      </c>
      <c r="AY17" s="3">
        <v>10</v>
      </c>
      <c r="AZ17" s="3">
        <v>9</v>
      </c>
      <c r="BA17" s="3">
        <v>9</v>
      </c>
      <c r="BB17" s="3">
        <v>9</v>
      </c>
      <c r="BC17" s="3">
        <v>10</v>
      </c>
      <c r="BD17" s="1" t="str">
        <f>VLOOKUP('Downloaded Data'!AZ17,Key!$A$638:$C$639,3)</f>
        <v>Exploration</v>
      </c>
      <c r="BE17" s="1" t="str">
        <f>VLOOKUP('Downloaded Data'!BA17,Key!$A$641:$C$642,3)</f>
        <v>Expressiveness</v>
      </c>
      <c r="BF17" s="1" t="str">
        <f>VLOOKUP('Downloaded Data'!BB17,Key!$A$644:$C$645,3)</f>
        <v>Immersion</v>
      </c>
      <c r="BG17" s="1" t="str">
        <f>VLOOKUP('Downloaded Data'!BC17,Key!$A$647:$C$648,3)</f>
        <v>Immersion</v>
      </c>
      <c r="BH17" s="1" t="str">
        <f>VLOOKUP('Downloaded Data'!BD17,Key!$A$650:$C$651,3)</f>
        <v>Enjoyment</v>
      </c>
      <c r="BI17" s="1" t="str">
        <f>VLOOKUP('Downloaded Data'!BE17,Key!$A$653:$C$654,3)</f>
        <v>Exploration</v>
      </c>
      <c r="BJ17" s="1" t="str">
        <f>VLOOKUP('Downloaded Data'!BF17,Key!$A$656:$C$657,3)</f>
        <v>Immersion</v>
      </c>
      <c r="BK17" s="1" t="str">
        <f>VLOOKUP('Downloaded Data'!BG17,Key!$A$659:$C$660,3)</f>
        <v>Results_Worth_Effort</v>
      </c>
      <c r="BL17" s="1" t="str">
        <f>VLOOKUP('Downloaded Data'!BH17,Key!$A$662:$C$663,3)</f>
        <v>Enjoyment</v>
      </c>
      <c r="BM17" s="1" t="str">
        <f>VLOOKUP('Downloaded Data'!BI17,Key!$A$665:$C$666,3)</f>
        <v>Immersion</v>
      </c>
      <c r="BN17" s="1" t="str">
        <f>VLOOKUP('Downloaded Data'!BJ17,Key!$A$668:$C$669,3)</f>
        <v>Expressiveness</v>
      </c>
      <c r="BO17" s="1" t="str">
        <f>VLOOKUP('Downloaded Data'!BK17,Key!$A$671:$D$672,3)</f>
        <v>Enjoyment</v>
      </c>
      <c r="BP17" s="1" t="str">
        <f>VLOOKUP('Downloaded Data'!BL17,Key!$A$674:$C$675,3)</f>
        <v>Exploration</v>
      </c>
      <c r="BQ17" s="1" t="str">
        <f>VLOOKUP('Downloaded Data'!BM17,Key!$A$677:$C$678,3)</f>
        <v>Immersion</v>
      </c>
      <c r="BR17" s="1" t="str">
        <f>VLOOKUP('Downloaded Data'!BN17,Key!$A$680:$C$681,3)</f>
        <v>Enjoyment</v>
      </c>
      <c r="BS17" s="1">
        <f t="shared" si="9"/>
        <v>3</v>
      </c>
      <c r="BT17" s="1">
        <f t="shared" si="10"/>
        <v>2</v>
      </c>
      <c r="BU17" s="1">
        <f t="shared" si="11"/>
        <v>0</v>
      </c>
      <c r="BV17" s="1">
        <f t="shared" si="12"/>
        <v>1</v>
      </c>
      <c r="BW17" s="1">
        <f t="shared" si="13"/>
        <v>4</v>
      </c>
      <c r="BX17" s="1">
        <f t="shared" si="14"/>
        <v>5</v>
      </c>
      <c r="BY17" s="4">
        <f t="shared" si="15"/>
        <v>30</v>
      </c>
      <c r="BZ17" s="4">
        <f t="shared" si="16"/>
        <v>18</v>
      </c>
      <c r="CA17" s="4">
        <f t="shared" si="17"/>
        <v>0</v>
      </c>
      <c r="CB17" s="4">
        <f t="shared" si="18"/>
        <v>9</v>
      </c>
      <c r="CC17" s="4">
        <v>32</v>
      </c>
      <c r="CD17" s="4">
        <f t="shared" si="19"/>
        <v>47.5</v>
      </c>
      <c r="CE17" s="4">
        <f t="shared" si="20"/>
        <v>91</v>
      </c>
      <c r="CF17" s="1" t="s">
        <v>107</v>
      </c>
      <c r="CG17" s="3">
        <v>8</v>
      </c>
      <c r="CH17" s="3">
        <v>10</v>
      </c>
      <c r="CI17" s="3">
        <v>10</v>
      </c>
      <c r="CJ17" s="3">
        <v>7</v>
      </c>
      <c r="CK17" s="3">
        <v>9</v>
      </c>
      <c r="CL17" s="3">
        <v>10</v>
      </c>
      <c r="CM17" s="3">
        <v>6</v>
      </c>
      <c r="CN17" s="3">
        <v>8</v>
      </c>
      <c r="CO17" s="4">
        <f t="shared" si="21"/>
        <v>9</v>
      </c>
      <c r="CP17" s="4">
        <f t="shared" si="22"/>
        <v>8</v>
      </c>
      <c r="CQ17" s="4">
        <f t="shared" si="23"/>
        <v>9</v>
      </c>
      <c r="CR17" s="4">
        <f t="shared" si="24"/>
        <v>8</v>
      </c>
      <c r="CS17" s="4">
        <f t="shared" si="25"/>
        <v>8.5</v>
      </c>
      <c r="CT17" s="3">
        <v>7</v>
      </c>
      <c r="CU17" s="3">
        <v>9</v>
      </c>
      <c r="CV17" s="3">
        <v>3</v>
      </c>
      <c r="CW17" s="3">
        <v>5</v>
      </c>
      <c r="CX17" s="3">
        <v>6</v>
      </c>
      <c r="CY17" s="3">
        <v>8</v>
      </c>
      <c r="CZ17" s="3">
        <v>8</v>
      </c>
      <c r="DA17" s="3">
        <v>9</v>
      </c>
      <c r="DB17" s="3">
        <v>5</v>
      </c>
      <c r="DC17" s="3">
        <v>7</v>
      </c>
      <c r="DD17" s="3">
        <v>7</v>
      </c>
      <c r="DE17" s="3">
        <v>7</v>
      </c>
      <c r="DF17" s="1" t="str">
        <f>VLOOKUP('Downloaded Data'!CL17,Key!$A$926:$C$927,3)</f>
        <v>Exploration</v>
      </c>
      <c r="DG17" s="1" t="str">
        <f>VLOOKUP('Downloaded Data'!CM17,Key!$A$929:$C$930,3)</f>
        <v>Expressiveness</v>
      </c>
      <c r="DH17" s="1" t="str">
        <f>VLOOKUP('Downloaded Data'!CN17,Key!$A$932:$C$933,3)</f>
        <v>Immersion</v>
      </c>
      <c r="DI17" s="1" t="str">
        <f>VLOOKUP('Downloaded Data'!CO17,Key!$A$935:$C$936,3)</f>
        <v>Immersion</v>
      </c>
      <c r="DJ17" s="1" t="str">
        <f>VLOOKUP('Downloaded Data'!CP17,Key!$A$938:$C$939,3)</f>
        <v>Enjoyment</v>
      </c>
      <c r="DK17" s="1" t="str">
        <f>VLOOKUP('Downloaded Data'!CQ17,Key!$A$941:$C$942,3)</f>
        <v>Exploration</v>
      </c>
      <c r="DL17" s="1" t="str">
        <f>VLOOKUP('Downloaded Data'!CR17,Key!$A$944:$C$945,3)</f>
        <v>Expressiveness</v>
      </c>
      <c r="DM17" s="1" t="str">
        <f>VLOOKUP('Downloaded Data'!CS17,Key!$A$947:$C$948,3)</f>
        <v>Results_Worth_Effort</v>
      </c>
      <c r="DN17" s="1" t="str">
        <f>VLOOKUP('Downloaded Data'!CT17,Key!$A$947:$D$948,3)</f>
        <v>Collaboration</v>
      </c>
      <c r="DO17" s="1" t="str">
        <f>VLOOKUP('Downloaded Data'!CU17,Key!$A$953:$D$954,3)</f>
        <v>Exploration</v>
      </c>
      <c r="DP17" s="1" t="str">
        <f>VLOOKUP('Downloaded Data'!CV17,Key!$A$956:$C$957,3)</f>
        <v>Expressiveness</v>
      </c>
      <c r="DQ17" s="1" t="str">
        <f>VLOOKUP('Downloaded Data'!CW17,Key!$A$959:$C$960,3)</f>
        <v>Results_Worth_Effort</v>
      </c>
      <c r="DR17" s="1" t="str">
        <f>VLOOKUP('Downloaded Data'!CX17,Key!$A$962:$C$963,3)</f>
        <v>Exploration</v>
      </c>
      <c r="DS17" s="1" t="str">
        <f>VLOOKUP('Downloaded Data'!CY17,Key!$A$965:$C$966,3)</f>
        <v>Immersion</v>
      </c>
      <c r="DT17" s="1" t="str">
        <f>VLOOKUP('Downloaded Data'!CZ17,Key!$A$968:$C$969,3)</f>
        <v>Exploration</v>
      </c>
      <c r="DU17" s="1">
        <f t="shared" si="26"/>
        <v>5</v>
      </c>
      <c r="DV17" s="1">
        <f t="shared" si="27"/>
        <v>3</v>
      </c>
      <c r="DW17" s="1">
        <f t="shared" si="28"/>
        <v>1</v>
      </c>
      <c r="DX17" s="1">
        <f t="shared" si="29"/>
        <v>2</v>
      </c>
      <c r="DY17" s="1">
        <f t="shared" si="30"/>
        <v>1</v>
      </c>
      <c r="DZ17" s="1">
        <f t="shared" si="31"/>
        <v>3</v>
      </c>
      <c r="EA17" s="4">
        <f t="shared" si="32"/>
        <v>45</v>
      </c>
      <c r="EB17" s="4">
        <f t="shared" si="33"/>
        <v>19.5</v>
      </c>
      <c r="EC17" s="4">
        <f t="shared" si="34"/>
        <v>5</v>
      </c>
      <c r="ED17" s="4">
        <f t="shared" si="35"/>
        <v>12</v>
      </c>
      <c r="EE17" s="4">
        <f t="shared" si="36"/>
        <v>9</v>
      </c>
      <c r="EF17" s="4">
        <f t="shared" si="37"/>
        <v>22.5</v>
      </c>
      <c r="EG17" s="4">
        <f t="shared" si="38"/>
        <v>73.666666666666671</v>
      </c>
      <c r="EH17" s="1" t="str">
        <f>VLOOKUP('Downloaded Data'!DA17,Key!$A$971:$B$972,2)</f>
        <v>B: Music/Painting Interface</v>
      </c>
    </row>
    <row r="18" spans="1:139" x14ac:dyDescent="0.2">
      <c r="A18" t="s">
        <v>600</v>
      </c>
      <c r="B18" t="s">
        <v>580</v>
      </c>
      <c r="C18" t="s">
        <v>105</v>
      </c>
      <c r="D18" s="3">
        <v>20</v>
      </c>
      <c r="E18" s="1" t="str">
        <f>VLOOKUP('Downloaded Data'!E18,Key!$A$5:$B$250,2)</f>
        <v>Portugal</v>
      </c>
      <c r="F18" s="1">
        <f>7 - ('Downloaded Data'!G18 + 1)</f>
        <v>6</v>
      </c>
      <c r="G18" s="1">
        <f>7 - ('Downloaded Data'!H18 + 1)</f>
        <v>6</v>
      </c>
      <c r="H18" s="1">
        <f>'Downloaded Data'!I18 + 1</f>
        <v>2</v>
      </c>
      <c r="I18" s="1">
        <f xml:space="preserve"> 7 - ('Downloaded Data'!J18 + 1)</f>
        <v>5</v>
      </c>
      <c r="J18" s="1">
        <f>'Downloaded Data'!K18 + 1</f>
        <v>5</v>
      </c>
      <c r="K18" s="1">
        <f>'Downloaded Data'!L18 + 1</f>
        <v>6</v>
      </c>
      <c r="L18" s="4">
        <f t="shared" si="0"/>
        <v>5</v>
      </c>
      <c r="M18" s="1">
        <f>7 - ('Downloaded Data'!N18 + 1)</f>
        <v>5</v>
      </c>
      <c r="N18" s="1">
        <f>'Downloaded Data'!O18 + 1</f>
        <v>5</v>
      </c>
      <c r="O18" s="1">
        <f>'Downloaded Data'!P18 + 1</f>
        <v>4</v>
      </c>
      <c r="P18" s="1">
        <f>'Downloaded Data'!Q18 + 1</f>
        <v>5</v>
      </c>
      <c r="Q18" s="1">
        <f>'Downloaded Data'!R18 + 1</f>
        <v>5</v>
      </c>
      <c r="R18" s="1">
        <f>'Downloaded Data'!S18 + 1</f>
        <v>5</v>
      </c>
      <c r="S18" s="4">
        <f t="shared" si="1"/>
        <v>4.833333333333333</v>
      </c>
      <c r="T18" s="1">
        <f>'Downloaded Data'!U18 + 1</f>
        <v>5</v>
      </c>
      <c r="U18" s="1">
        <f xml:space="preserve"> 7 - ('Downloaded Data'!V18 + 1)</f>
        <v>3</v>
      </c>
      <c r="V18" s="1">
        <f>'Downloaded Data'!W18 + 1</f>
        <v>3</v>
      </c>
      <c r="W18" s="1">
        <f>7 - ('Downloaded Data'!X18 + 1)</f>
        <v>2</v>
      </c>
      <c r="X18" s="1">
        <f>7 - ('Downloaded Data'!Y18 + 1)</f>
        <v>3</v>
      </c>
      <c r="Y18" s="1">
        <f>7 - ('Downloaded Data'!Z18 + 1)</f>
        <v>3</v>
      </c>
      <c r="Z18" s="1">
        <f>7 - ('Downloaded Data'!AA18 + 1)</f>
        <v>3</v>
      </c>
      <c r="AA18" s="1">
        <f>'Downloaded Data'!AB18 + 1</f>
        <v>3</v>
      </c>
      <c r="AB18" s="5">
        <f t="shared" si="2"/>
        <v>3.125</v>
      </c>
      <c r="AC18" s="2">
        <f t="shared" si="3"/>
        <v>4.2</v>
      </c>
      <c r="AD18" s="1" t="s">
        <v>108</v>
      </c>
      <c r="AE18" s="3">
        <v>7</v>
      </c>
      <c r="AF18" s="3">
        <v>6</v>
      </c>
      <c r="AG18" s="3">
        <v>7</v>
      </c>
      <c r="AH18" s="3">
        <v>6</v>
      </c>
      <c r="AI18" s="3">
        <v>6</v>
      </c>
      <c r="AJ18" s="3">
        <v>6</v>
      </c>
      <c r="AK18" s="3">
        <v>5</v>
      </c>
      <c r="AL18" s="3">
        <v>6</v>
      </c>
      <c r="AM18" s="4">
        <f t="shared" si="4"/>
        <v>6</v>
      </c>
      <c r="AN18" s="4">
        <f t="shared" si="5"/>
        <v>6</v>
      </c>
      <c r="AO18" s="4">
        <f t="shared" si="6"/>
        <v>7</v>
      </c>
      <c r="AP18" s="4">
        <f t="shared" si="7"/>
        <v>5.5</v>
      </c>
      <c r="AQ18" s="4">
        <f t="shared" si="8"/>
        <v>6.125</v>
      </c>
      <c r="AR18" s="3">
        <v>5</v>
      </c>
      <c r="AS18" s="3">
        <v>6</v>
      </c>
      <c r="AT18" s="3">
        <v>5</v>
      </c>
      <c r="AU18" s="3">
        <v>4</v>
      </c>
      <c r="AV18" s="3">
        <v>4</v>
      </c>
      <c r="AW18" s="3">
        <v>4</v>
      </c>
      <c r="AX18" s="3">
        <v>4</v>
      </c>
      <c r="AY18" s="3">
        <v>4</v>
      </c>
      <c r="AZ18" s="3">
        <v>3</v>
      </c>
      <c r="BA18" s="3">
        <v>4</v>
      </c>
      <c r="BB18" s="3">
        <v>4</v>
      </c>
      <c r="BC18" s="3">
        <v>3</v>
      </c>
      <c r="BD18" s="1" t="str">
        <f>VLOOKUP('Downloaded Data'!AZ18,Key!$A$638:$C$639,3)</f>
        <v>Exploration</v>
      </c>
      <c r="BE18" s="1" t="str">
        <f>VLOOKUP('Downloaded Data'!BA18,Key!$A$641:$C$642,3)</f>
        <v>Results_Worth_Effort</v>
      </c>
      <c r="BF18" s="1" t="str">
        <f>VLOOKUP('Downloaded Data'!BB18,Key!$A$644:$C$645,3)</f>
        <v>Immersion</v>
      </c>
      <c r="BG18" s="1" t="str">
        <f>VLOOKUP('Downloaded Data'!BC18,Key!$A$647:$C$648,3)</f>
        <v>Results_Worth_Effort</v>
      </c>
      <c r="BH18" s="1" t="str">
        <f>VLOOKUP('Downloaded Data'!BD18,Key!$A$650:$C$651,3)</f>
        <v>Enjoyment</v>
      </c>
      <c r="BI18" s="1" t="str">
        <f>VLOOKUP('Downloaded Data'!BE18,Key!$A$653:$C$654,3)</f>
        <v>Exploration</v>
      </c>
      <c r="BJ18" s="1" t="str">
        <f>VLOOKUP('Downloaded Data'!BF18,Key!$A$656:$C$657,3)</f>
        <v>Expressiveness</v>
      </c>
      <c r="BK18" s="1" t="str">
        <f>VLOOKUP('Downloaded Data'!BG18,Key!$A$659:$C$660,3)</f>
        <v>Results_Worth_Effort</v>
      </c>
      <c r="BL18" s="1" t="str">
        <f>VLOOKUP('Downloaded Data'!BH18,Key!$A$662:$C$663,3)</f>
        <v>Expressiveness</v>
      </c>
      <c r="BM18" s="1" t="str">
        <f>VLOOKUP('Downloaded Data'!BI18,Key!$A$665:$C$666,3)</f>
        <v>Exploration</v>
      </c>
      <c r="BN18" s="1" t="str">
        <f>VLOOKUP('Downloaded Data'!BJ18,Key!$A$668:$C$669,3)</f>
        <v>Expressiveness</v>
      </c>
      <c r="BO18" s="1" t="str">
        <f>VLOOKUP('Downloaded Data'!BK18,Key!$A$671:$D$672,3)</f>
        <v>Results_Worth_Effort</v>
      </c>
      <c r="BP18" s="1" t="str">
        <f>VLOOKUP('Downloaded Data'!BL18,Key!$A$674:$C$675,3)</f>
        <v>Exploration</v>
      </c>
      <c r="BQ18" s="1" t="str">
        <f>VLOOKUP('Downloaded Data'!BM18,Key!$A$677:$C$678,3)</f>
        <v>Immersion</v>
      </c>
      <c r="BR18" s="1" t="str">
        <f>VLOOKUP('Downloaded Data'!BN18,Key!$A$680:$C$681,3)</f>
        <v>Exploration</v>
      </c>
      <c r="BS18" s="1">
        <f t="shared" si="9"/>
        <v>5</v>
      </c>
      <c r="BT18" s="1">
        <f t="shared" si="10"/>
        <v>3</v>
      </c>
      <c r="BU18" s="1">
        <f t="shared" si="11"/>
        <v>0</v>
      </c>
      <c r="BV18" s="1">
        <f t="shared" si="12"/>
        <v>4</v>
      </c>
      <c r="BW18" s="1">
        <f t="shared" si="13"/>
        <v>1</v>
      </c>
      <c r="BX18" s="1">
        <f t="shared" si="14"/>
        <v>2</v>
      </c>
      <c r="BY18" s="4">
        <f t="shared" si="15"/>
        <v>25</v>
      </c>
      <c r="BZ18" s="4">
        <f t="shared" si="16"/>
        <v>12</v>
      </c>
      <c r="CA18" s="4">
        <f t="shared" si="17"/>
        <v>0</v>
      </c>
      <c r="CB18" s="4">
        <f t="shared" si="18"/>
        <v>16</v>
      </c>
      <c r="CC18" s="4">
        <v>4</v>
      </c>
      <c r="CD18" s="4">
        <f t="shared" si="19"/>
        <v>7</v>
      </c>
      <c r="CE18" s="4">
        <f t="shared" si="20"/>
        <v>42.666666666666664</v>
      </c>
      <c r="CF18" s="1" t="s">
        <v>107</v>
      </c>
      <c r="CG18" s="3">
        <v>8</v>
      </c>
      <c r="CH18" s="3">
        <v>8</v>
      </c>
      <c r="CI18" s="3">
        <v>9</v>
      </c>
      <c r="CJ18" s="3">
        <v>8</v>
      </c>
      <c r="CK18" s="3">
        <v>8</v>
      </c>
      <c r="CL18" s="3">
        <v>6</v>
      </c>
      <c r="CM18" s="3">
        <v>6</v>
      </c>
      <c r="CN18" s="3">
        <v>7</v>
      </c>
      <c r="CO18" s="4">
        <f t="shared" si="21"/>
        <v>7.5</v>
      </c>
      <c r="CP18" s="4">
        <f t="shared" si="22"/>
        <v>8</v>
      </c>
      <c r="CQ18" s="4">
        <f t="shared" si="23"/>
        <v>8.5</v>
      </c>
      <c r="CR18" s="4">
        <f t="shared" si="24"/>
        <v>6</v>
      </c>
      <c r="CS18" s="4">
        <f t="shared" si="25"/>
        <v>7.5</v>
      </c>
      <c r="CT18" s="3">
        <v>9</v>
      </c>
      <c r="CU18" s="3">
        <v>8</v>
      </c>
      <c r="CV18" s="3">
        <v>6</v>
      </c>
      <c r="CW18" s="3">
        <v>9</v>
      </c>
      <c r="CX18" s="3">
        <v>9</v>
      </c>
      <c r="CY18" s="3">
        <v>10</v>
      </c>
      <c r="CZ18" s="3">
        <v>9</v>
      </c>
      <c r="DA18" s="3">
        <v>9</v>
      </c>
      <c r="DB18" s="3">
        <v>8</v>
      </c>
      <c r="DC18" s="3">
        <v>9</v>
      </c>
      <c r="DD18" s="3">
        <v>7</v>
      </c>
      <c r="DE18" s="3">
        <v>6</v>
      </c>
      <c r="DF18" s="1" t="str">
        <f>VLOOKUP('Downloaded Data'!CL18,Key!$A$926:$C$927,3)</f>
        <v>Exploration</v>
      </c>
      <c r="DG18" s="1" t="str">
        <f>VLOOKUP('Downloaded Data'!CM18,Key!$A$929:$C$930,3)</f>
        <v>Expressiveness</v>
      </c>
      <c r="DH18" s="1" t="str">
        <f>VLOOKUP('Downloaded Data'!CN18,Key!$A$932:$C$933,3)</f>
        <v>Enjoyment</v>
      </c>
      <c r="DI18" s="1" t="str">
        <f>VLOOKUP('Downloaded Data'!CO18,Key!$A$935:$C$936,3)</f>
        <v>Immersion</v>
      </c>
      <c r="DJ18" s="1" t="str">
        <f>VLOOKUP('Downloaded Data'!CP18,Key!$A$938:$C$939,3)</f>
        <v>Enjoyment</v>
      </c>
      <c r="DK18" s="1" t="str">
        <f>VLOOKUP('Downloaded Data'!CQ18,Key!$A$941:$C$942,3)</f>
        <v>Exploration</v>
      </c>
      <c r="DL18" s="1" t="str">
        <f>VLOOKUP('Downloaded Data'!CR18,Key!$A$944:$C$945,3)</f>
        <v>Expressiveness</v>
      </c>
      <c r="DM18" s="1" t="str">
        <f>VLOOKUP('Downloaded Data'!CS18,Key!$A$947:$C$948,3)</f>
        <v>Results_Worth_Effort</v>
      </c>
      <c r="DN18" s="1" t="str">
        <f>VLOOKUP('Downloaded Data'!CT18,Key!$A$947:$D$948,3)</f>
        <v>Collaboration</v>
      </c>
      <c r="DO18" s="1" t="str">
        <f>VLOOKUP('Downloaded Data'!CU18,Key!$A$953:$D$954,3)</f>
        <v>Exploration</v>
      </c>
      <c r="DP18" s="1" t="str">
        <f>VLOOKUP('Downloaded Data'!CV18,Key!$A$956:$C$957,3)</f>
        <v>Expressiveness</v>
      </c>
      <c r="DQ18" s="1" t="str">
        <f>VLOOKUP('Downloaded Data'!CW18,Key!$A$959:$C$960,3)</f>
        <v>Enjoyment</v>
      </c>
      <c r="DR18" s="1" t="str">
        <f>VLOOKUP('Downloaded Data'!CX18,Key!$A$962:$C$963,3)</f>
        <v>Expressiveness</v>
      </c>
      <c r="DS18" s="1" t="str">
        <f>VLOOKUP('Downloaded Data'!CY18,Key!$A$965:$C$966,3)</f>
        <v>Immersion</v>
      </c>
      <c r="DT18" s="1" t="str">
        <f>VLOOKUP('Downloaded Data'!CZ18,Key!$A$968:$C$969,3)</f>
        <v>Enjoyment</v>
      </c>
      <c r="DU18" s="1">
        <f t="shared" si="26"/>
        <v>3</v>
      </c>
      <c r="DV18" s="1">
        <f t="shared" si="27"/>
        <v>4</v>
      </c>
      <c r="DW18" s="1">
        <f t="shared" si="28"/>
        <v>1</v>
      </c>
      <c r="DX18" s="1">
        <f t="shared" si="29"/>
        <v>1</v>
      </c>
      <c r="DY18" s="1">
        <f t="shared" si="30"/>
        <v>4</v>
      </c>
      <c r="DZ18" s="1">
        <f t="shared" si="31"/>
        <v>2</v>
      </c>
      <c r="EA18" s="4">
        <f t="shared" si="32"/>
        <v>25.5</v>
      </c>
      <c r="EB18" s="4">
        <f t="shared" si="33"/>
        <v>36</v>
      </c>
      <c r="EC18" s="4">
        <f t="shared" si="34"/>
        <v>6.5</v>
      </c>
      <c r="ED18" s="4">
        <f t="shared" si="35"/>
        <v>8.5</v>
      </c>
      <c r="EE18" s="4">
        <f t="shared" si="36"/>
        <v>34</v>
      </c>
      <c r="EF18" s="4">
        <f t="shared" si="37"/>
        <v>16</v>
      </c>
      <c r="EG18" s="4">
        <f t="shared" si="38"/>
        <v>85.666666666666671</v>
      </c>
      <c r="EH18" s="1" t="str">
        <f>VLOOKUP('Downloaded Data'!DA18,Key!$A$971:$B$972,2)</f>
        <v>B: Music/Painting Interface</v>
      </c>
    </row>
    <row r="19" spans="1:139" x14ac:dyDescent="0.2">
      <c r="A19" t="s">
        <v>600</v>
      </c>
      <c r="B19" t="s">
        <v>580</v>
      </c>
      <c r="C19" t="s">
        <v>109</v>
      </c>
      <c r="D19" s="3">
        <v>22</v>
      </c>
      <c r="E19" s="1" t="str">
        <f>VLOOKUP('Downloaded Data'!E19,Key!$A$5:$B$250,2)</f>
        <v>Latvia</v>
      </c>
      <c r="F19" s="1">
        <f>7 - ('Downloaded Data'!G19 + 1)</f>
        <v>6</v>
      </c>
      <c r="G19" s="1">
        <f>7 - ('Downloaded Data'!H19 + 1)</f>
        <v>6</v>
      </c>
      <c r="H19" s="1">
        <f>'Downloaded Data'!I19 + 1</f>
        <v>5</v>
      </c>
      <c r="I19" s="1">
        <f xml:space="preserve"> 7 - ('Downloaded Data'!J19 + 1)</f>
        <v>5</v>
      </c>
      <c r="J19" s="1">
        <f>'Downloaded Data'!K19 + 1</f>
        <v>5</v>
      </c>
      <c r="K19" s="1">
        <f>'Downloaded Data'!L19 + 1</f>
        <v>6</v>
      </c>
      <c r="L19" s="4">
        <f t="shared" si="0"/>
        <v>5.5</v>
      </c>
      <c r="M19" s="1">
        <f>7 - ('Downloaded Data'!N19 + 1)</f>
        <v>5</v>
      </c>
      <c r="N19" s="1">
        <f>'Downloaded Data'!O19 + 1</f>
        <v>5</v>
      </c>
      <c r="O19" s="1">
        <f>'Downloaded Data'!P19 + 1</f>
        <v>5</v>
      </c>
      <c r="P19" s="1">
        <f>'Downloaded Data'!Q19 + 1</f>
        <v>5</v>
      </c>
      <c r="Q19" s="1">
        <f>'Downloaded Data'!R19 + 1</f>
        <v>5</v>
      </c>
      <c r="R19" s="1">
        <f>'Downloaded Data'!S19 + 1</f>
        <v>5</v>
      </c>
      <c r="S19" s="4">
        <f t="shared" si="1"/>
        <v>5</v>
      </c>
      <c r="T19" s="1">
        <f>'Downloaded Data'!U19 + 1</f>
        <v>5</v>
      </c>
      <c r="U19" s="1">
        <f xml:space="preserve"> 7 - ('Downloaded Data'!V19 + 1)</f>
        <v>2</v>
      </c>
      <c r="V19" s="1">
        <f>'Downloaded Data'!W19 + 1</f>
        <v>5</v>
      </c>
      <c r="W19" s="1">
        <f>7 - ('Downloaded Data'!X19 + 1)</f>
        <v>3</v>
      </c>
      <c r="X19" s="1">
        <f>7 - ('Downloaded Data'!Y19 + 1)</f>
        <v>6</v>
      </c>
      <c r="Y19" s="1">
        <f>7 - ('Downloaded Data'!Z19 + 1)</f>
        <v>6</v>
      </c>
      <c r="Z19" s="1">
        <f>7 - ('Downloaded Data'!AA19 + 1)</f>
        <v>5</v>
      </c>
      <c r="AA19" s="1">
        <f>'Downloaded Data'!AB19 + 1</f>
        <v>4</v>
      </c>
      <c r="AB19" s="5">
        <f t="shared" si="2"/>
        <v>4.5</v>
      </c>
      <c r="AC19" s="2">
        <f t="shared" si="3"/>
        <v>4.95</v>
      </c>
      <c r="AD19" s="1" t="s">
        <v>106</v>
      </c>
      <c r="AE19" s="3">
        <v>0</v>
      </c>
      <c r="AF19" s="3">
        <v>0</v>
      </c>
      <c r="AG19" s="3">
        <v>0</v>
      </c>
      <c r="AH19" s="3">
        <v>0</v>
      </c>
      <c r="AI19" s="3">
        <v>0</v>
      </c>
      <c r="AJ19" s="3">
        <v>0</v>
      </c>
      <c r="AK19" s="3">
        <v>0</v>
      </c>
      <c r="AL19" s="3">
        <v>0</v>
      </c>
      <c r="AM19" s="4">
        <f t="shared" si="4"/>
        <v>0</v>
      </c>
      <c r="AN19" s="4">
        <f t="shared" si="5"/>
        <v>0</v>
      </c>
      <c r="AO19" s="4">
        <f t="shared" si="6"/>
        <v>0</v>
      </c>
      <c r="AP19" s="4">
        <f t="shared" si="7"/>
        <v>0</v>
      </c>
      <c r="AQ19" s="4">
        <f t="shared" si="8"/>
        <v>0</v>
      </c>
      <c r="AR19" s="3">
        <v>6</v>
      </c>
      <c r="AS19" s="3">
        <v>6</v>
      </c>
      <c r="AT19" s="3">
        <v>0</v>
      </c>
      <c r="AU19" s="3">
        <v>0</v>
      </c>
      <c r="AV19" s="3">
        <v>5</v>
      </c>
      <c r="AW19" s="3">
        <v>4</v>
      </c>
      <c r="AX19" s="3">
        <v>5</v>
      </c>
      <c r="AY19" s="3">
        <v>4</v>
      </c>
      <c r="AZ19" s="3">
        <v>3</v>
      </c>
      <c r="BA19" s="3">
        <v>3</v>
      </c>
      <c r="BB19" s="3">
        <v>0</v>
      </c>
      <c r="BC19" s="3">
        <v>0</v>
      </c>
      <c r="BD19" s="1" t="str">
        <f>VLOOKUP('Downloaded Data'!AZ19,Key!$A$638:$C$639,3)</f>
        <v>Exploration</v>
      </c>
      <c r="BE19" s="1" t="str">
        <f>VLOOKUP('Downloaded Data'!BA19,Key!$A$641:$C$642,3)</f>
        <v>Results_Worth_Effort</v>
      </c>
      <c r="BF19" s="1" t="str">
        <f>VLOOKUP('Downloaded Data'!BB19,Key!$A$644:$C$645,3)</f>
        <v>Enjoyment</v>
      </c>
      <c r="BG19" s="1" t="str">
        <f>VLOOKUP('Downloaded Data'!BC19,Key!$A$647:$C$648,3)</f>
        <v>Results_Worth_Effort</v>
      </c>
      <c r="BH19" s="1" t="str">
        <f>VLOOKUP('Downloaded Data'!BD19,Key!$A$650:$C$651,3)</f>
        <v>Enjoyment</v>
      </c>
      <c r="BI19" s="1" t="str">
        <f>VLOOKUP('Downloaded Data'!BE19,Key!$A$653:$C$654,3)</f>
        <v>Exploration</v>
      </c>
      <c r="BJ19" s="1" t="str">
        <f>VLOOKUP('Downloaded Data'!BF19,Key!$A$656:$C$657,3)</f>
        <v>Expressiveness</v>
      </c>
      <c r="BK19" s="1" t="str">
        <f>VLOOKUP('Downloaded Data'!BG19,Key!$A$659:$C$660,3)</f>
        <v>Results_Worth_Effort</v>
      </c>
      <c r="BL19" s="1" t="str">
        <f>VLOOKUP('Downloaded Data'!BH19,Key!$A$662:$C$663,3)</f>
        <v>Enjoyment</v>
      </c>
      <c r="BM19" s="1" t="str">
        <f>VLOOKUP('Downloaded Data'!BI19,Key!$A$665:$C$666,3)</f>
        <v>Exploration</v>
      </c>
      <c r="BN19" s="1" t="str">
        <f>VLOOKUP('Downloaded Data'!BJ19,Key!$A$668:$C$669,3)</f>
        <v>Expressiveness</v>
      </c>
      <c r="BO19" s="1" t="str">
        <f>VLOOKUP('Downloaded Data'!BK19,Key!$A$671:$D$672,3)</f>
        <v>Results_Worth_Effort</v>
      </c>
      <c r="BP19" s="1" t="str">
        <f>VLOOKUP('Downloaded Data'!BL19,Key!$A$674:$C$675,3)</f>
        <v>Exploration</v>
      </c>
      <c r="BQ19" s="1" t="str">
        <f>VLOOKUP('Downloaded Data'!BM19,Key!$A$677:$C$678,3)</f>
        <v>Immersion</v>
      </c>
      <c r="BR19" s="1" t="str">
        <f>VLOOKUP('Downloaded Data'!BN19,Key!$A$680:$C$681,3)</f>
        <v>Enjoyment</v>
      </c>
      <c r="BS19" s="1">
        <f t="shared" si="9"/>
        <v>4</v>
      </c>
      <c r="BT19" s="1">
        <f t="shared" si="10"/>
        <v>2</v>
      </c>
      <c r="BU19" s="1">
        <f t="shared" si="11"/>
        <v>0</v>
      </c>
      <c r="BV19" s="1">
        <f t="shared" si="12"/>
        <v>4</v>
      </c>
      <c r="BW19" s="1">
        <f t="shared" si="13"/>
        <v>4</v>
      </c>
      <c r="BX19" s="1">
        <f t="shared" si="14"/>
        <v>1</v>
      </c>
      <c r="BY19" s="4">
        <f t="shared" si="15"/>
        <v>20</v>
      </c>
      <c r="BZ19" s="4">
        <f t="shared" si="16"/>
        <v>8</v>
      </c>
      <c r="CA19" s="4">
        <f t="shared" si="17"/>
        <v>0</v>
      </c>
      <c r="CB19" s="4">
        <f t="shared" si="18"/>
        <v>18</v>
      </c>
      <c r="CC19" s="4">
        <v>10</v>
      </c>
      <c r="CD19" s="4">
        <f t="shared" si="19"/>
        <v>2</v>
      </c>
      <c r="CE19" s="4">
        <f t="shared" si="20"/>
        <v>38.666666666666664</v>
      </c>
      <c r="CF19" s="1" t="s">
        <v>112</v>
      </c>
      <c r="CG19" s="3">
        <v>0</v>
      </c>
      <c r="CH19" s="3">
        <v>0</v>
      </c>
      <c r="CI19" s="3">
        <v>0</v>
      </c>
      <c r="CJ19" s="3">
        <v>0</v>
      </c>
      <c r="CK19" s="3">
        <v>0</v>
      </c>
      <c r="CL19" s="3">
        <v>0</v>
      </c>
      <c r="CM19" s="3">
        <v>0</v>
      </c>
      <c r="CN19" s="3">
        <v>0</v>
      </c>
      <c r="CO19" s="4">
        <f t="shared" si="21"/>
        <v>0</v>
      </c>
      <c r="CP19" s="4">
        <f t="shared" si="22"/>
        <v>0</v>
      </c>
      <c r="CQ19" s="4">
        <f t="shared" si="23"/>
        <v>0</v>
      </c>
      <c r="CR19" s="4">
        <f t="shared" si="24"/>
        <v>0</v>
      </c>
      <c r="CS19" s="4">
        <f t="shared" si="25"/>
        <v>0</v>
      </c>
      <c r="CT19" s="3">
        <v>5</v>
      </c>
      <c r="CU19" s="3">
        <v>2</v>
      </c>
      <c r="CV19" s="3">
        <v>0</v>
      </c>
      <c r="CW19" s="3">
        <v>0</v>
      </c>
      <c r="CX19" s="3">
        <v>0</v>
      </c>
      <c r="CY19" s="3">
        <v>6</v>
      </c>
      <c r="CZ19" s="3">
        <v>5</v>
      </c>
      <c r="DA19" s="3">
        <v>2</v>
      </c>
      <c r="DB19" s="3">
        <v>3</v>
      </c>
      <c r="DC19" s="3">
        <v>2</v>
      </c>
      <c r="DD19" s="3">
        <v>0</v>
      </c>
      <c r="DE19" s="3">
        <v>0</v>
      </c>
      <c r="DF19" s="1" t="str">
        <f>VLOOKUP('Downloaded Data'!CL19,Key!$A$926:$C$927,3)</f>
        <v>Exploration</v>
      </c>
      <c r="DG19" s="1" t="str">
        <f>VLOOKUP('Downloaded Data'!CM19,Key!$A$929:$C$930,3)</f>
        <v>Results_Worth_Effort</v>
      </c>
      <c r="DH19" s="1" t="str">
        <f>VLOOKUP('Downloaded Data'!CN19,Key!$A$932:$C$933,3)</f>
        <v>Immersion</v>
      </c>
      <c r="DI19" s="1" t="str">
        <f>VLOOKUP('Downloaded Data'!CO19,Key!$A$935:$C$936,3)</f>
        <v>Results_Worth_Effort</v>
      </c>
      <c r="DJ19" s="1" t="str">
        <f>VLOOKUP('Downloaded Data'!CP19,Key!$A$938:$C$939,3)</f>
        <v>Enjoyment</v>
      </c>
      <c r="DK19" s="1" t="str">
        <f>VLOOKUP('Downloaded Data'!CQ19,Key!$A$941:$C$942,3)</f>
        <v>Results_Worth_Effort</v>
      </c>
      <c r="DL19" s="1" t="str">
        <f>VLOOKUP('Downloaded Data'!CR19,Key!$A$944:$C$945,3)</f>
        <v>Expressiveness</v>
      </c>
      <c r="DM19" s="1" t="str">
        <f>VLOOKUP('Downloaded Data'!CS19,Key!$A$947:$C$948,3)</f>
        <v>Results_Worth_Effort</v>
      </c>
      <c r="DN19" s="1" t="str">
        <f>VLOOKUP('Downloaded Data'!CT19,Key!$A$947:$D$948,3)</f>
        <v>Collaboration</v>
      </c>
      <c r="DO19" s="1" t="str">
        <f>VLOOKUP('Downloaded Data'!CU19,Key!$A$953:$D$954,3)</f>
        <v>Exploration</v>
      </c>
      <c r="DP19" s="1" t="str">
        <f>VLOOKUP('Downloaded Data'!CV19,Key!$A$956:$C$957,3)</f>
        <v>Expressiveness</v>
      </c>
      <c r="DQ19" s="1" t="str">
        <f>VLOOKUP('Downloaded Data'!CW19,Key!$A$959:$C$960,3)</f>
        <v>Results_Worth_Effort</v>
      </c>
      <c r="DR19" s="1" t="str">
        <f>VLOOKUP('Downloaded Data'!CX19,Key!$A$962:$C$963,3)</f>
        <v>Exploration</v>
      </c>
      <c r="DS19" s="1" t="str">
        <f>VLOOKUP('Downloaded Data'!CY19,Key!$A$965:$C$966,3)</f>
        <v>Immersion</v>
      </c>
      <c r="DT19" s="1" t="str">
        <f>VLOOKUP('Downloaded Data'!CZ19,Key!$A$968:$C$969,3)</f>
        <v>Exploration</v>
      </c>
      <c r="DU19" s="1">
        <f t="shared" si="26"/>
        <v>4</v>
      </c>
      <c r="DV19" s="1">
        <f t="shared" si="27"/>
        <v>2</v>
      </c>
      <c r="DW19" s="1">
        <f t="shared" si="28"/>
        <v>1</v>
      </c>
      <c r="DX19" s="1">
        <f t="shared" si="29"/>
        <v>5</v>
      </c>
      <c r="DY19" s="1">
        <f t="shared" si="30"/>
        <v>1</v>
      </c>
      <c r="DZ19" s="1">
        <f t="shared" si="31"/>
        <v>2</v>
      </c>
      <c r="EA19" s="4">
        <f t="shared" si="32"/>
        <v>8</v>
      </c>
      <c r="EB19" s="4">
        <f t="shared" si="33"/>
        <v>2</v>
      </c>
      <c r="EC19" s="4">
        <f t="shared" si="34"/>
        <v>0</v>
      </c>
      <c r="ED19" s="4">
        <f t="shared" si="35"/>
        <v>20</v>
      </c>
      <c r="EE19" s="4">
        <f t="shared" si="36"/>
        <v>2</v>
      </c>
      <c r="EF19" s="4">
        <f t="shared" si="37"/>
        <v>6</v>
      </c>
      <c r="EG19" s="4">
        <f t="shared" si="38"/>
        <v>25.666666666666668</v>
      </c>
      <c r="EH19" s="1" t="str">
        <f>VLOOKUP('Downloaded Data'!DA19,Key!$A$971:$B$972,2)</f>
        <v>A: Writing Interface</v>
      </c>
    </row>
    <row r="20" spans="1:139" x14ac:dyDescent="0.2">
      <c r="A20" t="s">
        <v>600</v>
      </c>
      <c r="B20" t="s">
        <v>580</v>
      </c>
      <c r="C20" t="s">
        <v>105</v>
      </c>
      <c r="D20" s="3">
        <v>28</v>
      </c>
      <c r="E20" s="1" t="str">
        <f>VLOOKUP('Downloaded Data'!E20,Key!$A$5:$B$250,2)</f>
        <v>Poland</v>
      </c>
      <c r="F20" s="1">
        <f>7 - ('Downloaded Data'!G20 + 1)</f>
        <v>3</v>
      </c>
      <c r="G20" s="1">
        <f>7 - ('Downloaded Data'!H20 + 1)</f>
        <v>5</v>
      </c>
      <c r="H20" s="1">
        <f>'Downloaded Data'!I20 + 1</f>
        <v>2</v>
      </c>
      <c r="I20" s="1">
        <f xml:space="preserve"> 7 - ('Downloaded Data'!J20 + 1)</f>
        <v>3</v>
      </c>
      <c r="J20" s="1">
        <f>'Downloaded Data'!K20 + 1</f>
        <v>3</v>
      </c>
      <c r="K20" s="1">
        <f>'Downloaded Data'!L20 + 1</f>
        <v>2</v>
      </c>
      <c r="L20" s="4">
        <f t="shared" si="0"/>
        <v>3</v>
      </c>
      <c r="M20" s="1">
        <f>7 - ('Downloaded Data'!N20 + 1)</f>
        <v>5</v>
      </c>
      <c r="N20" s="1">
        <f>'Downloaded Data'!O20 + 1</f>
        <v>5</v>
      </c>
      <c r="O20" s="1">
        <f>'Downloaded Data'!P20 + 1</f>
        <v>3</v>
      </c>
      <c r="P20" s="1">
        <f>'Downloaded Data'!Q20 + 1</f>
        <v>3</v>
      </c>
      <c r="Q20" s="1">
        <f>'Downloaded Data'!R20 + 1</f>
        <v>4</v>
      </c>
      <c r="R20" s="1">
        <f>'Downloaded Data'!S20 + 1</f>
        <v>3</v>
      </c>
      <c r="S20" s="4">
        <f t="shared" si="1"/>
        <v>3.8333333333333335</v>
      </c>
      <c r="T20" s="1">
        <f>'Downloaded Data'!U20 + 1</f>
        <v>4</v>
      </c>
      <c r="U20" s="1">
        <f xml:space="preserve"> 7 - ('Downloaded Data'!V20 + 1)</f>
        <v>5</v>
      </c>
      <c r="V20" s="1">
        <f>'Downloaded Data'!W20 + 1</f>
        <v>2</v>
      </c>
      <c r="W20" s="1">
        <f>7 - ('Downloaded Data'!X20 + 1)</f>
        <v>3</v>
      </c>
      <c r="X20" s="1">
        <f>7 - ('Downloaded Data'!Y20 + 1)</f>
        <v>3</v>
      </c>
      <c r="Y20" s="1">
        <f>7 - ('Downloaded Data'!Z20 + 1)</f>
        <v>5</v>
      </c>
      <c r="Z20" s="1">
        <f>7 - ('Downloaded Data'!AA20 + 1)</f>
        <v>4</v>
      </c>
      <c r="AA20" s="1">
        <f>'Downloaded Data'!AB20 + 1</f>
        <v>4</v>
      </c>
      <c r="AB20" s="5">
        <f t="shared" si="2"/>
        <v>3.75</v>
      </c>
      <c r="AC20" s="2">
        <f t="shared" si="3"/>
        <v>3.55</v>
      </c>
      <c r="AD20" s="1" t="s">
        <v>108</v>
      </c>
      <c r="AE20" s="3">
        <v>7</v>
      </c>
      <c r="AF20" s="3">
        <v>7</v>
      </c>
      <c r="AG20" s="3">
        <v>7</v>
      </c>
      <c r="AH20" s="3">
        <v>6</v>
      </c>
      <c r="AI20" s="3">
        <v>7</v>
      </c>
      <c r="AJ20" s="3">
        <v>4</v>
      </c>
      <c r="AK20" s="3">
        <v>4</v>
      </c>
      <c r="AL20" s="3">
        <v>7</v>
      </c>
      <c r="AM20" s="4">
        <f t="shared" si="4"/>
        <v>7</v>
      </c>
      <c r="AN20" s="4">
        <f t="shared" si="5"/>
        <v>6.5</v>
      </c>
      <c r="AO20" s="4">
        <f t="shared" si="6"/>
        <v>7</v>
      </c>
      <c r="AP20" s="4">
        <f t="shared" si="7"/>
        <v>4</v>
      </c>
      <c r="AQ20" s="4">
        <f t="shared" si="8"/>
        <v>6.125</v>
      </c>
      <c r="AR20" s="3">
        <v>3</v>
      </c>
      <c r="AS20" s="3">
        <v>3</v>
      </c>
      <c r="AT20" s="3">
        <v>7</v>
      </c>
      <c r="AU20" s="3">
        <v>3</v>
      </c>
      <c r="AV20" s="3">
        <v>4</v>
      </c>
      <c r="AW20" s="3">
        <v>3</v>
      </c>
      <c r="AX20" s="3">
        <v>6</v>
      </c>
      <c r="AY20" s="3">
        <v>3</v>
      </c>
      <c r="AZ20" s="3">
        <v>6</v>
      </c>
      <c r="BA20" s="3">
        <v>4</v>
      </c>
      <c r="BB20" s="3">
        <v>2</v>
      </c>
      <c r="BC20" s="3">
        <v>3</v>
      </c>
      <c r="BD20" s="1" t="str">
        <f>VLOOKUP('Downloaded Data'!AZ20,Key!$A$638:$C$639,3)</f>
        <v>Exploration</v>
      </c>
      <c r="BE20" s="1" t="str">
        <f>VLOOKUP('Downloaded Data'!BA20,Key!$A$641:$C$642,3)</f>
        <v>Results_Worth_Effort</v>
      </c>
      <c r="BF20" s="1" t="str">
        <f>VLOOKUP('Downloaded Data'!BB20,Key!$A$644:$C$645,3)</f>
        <v>Enjoyment</v>
      </c>
      <c r="BG20" s="1" t="str">
        <f>VLOOKUP('Downloaded Data'!BC20,Key!$A$647:$C$648,3)</f>
        <v>Results_Worth_Effort</v>
      </c>
      <c r="BH20" s="1" t="str">
        <f>VLOOKUP('Downloaded Data'!BD20,Key!$A$650:$C$651,3)</f>
        <v>Enjoyment</v>
      </c>
      <c r="BI20" s="1" t="str">
        <f>VLOOKUP('Downloaded Data'!BE20,Key!$A$653:$C$654,3)</f>
        <v>Results_Worth_Effort</v>
      </c>
      <c r="BJ20" s="1" t="str">
        <f>VLOOKUP('Downloaded Data'!BF20,Key!$A$656:$C$657,3)</f>
        <v>Immersion</v>
      </c>
      <c r="BK20" s="1" t="str">
        <f>VLOOKUP('Downloaded Data'!BG20,Key!$A$659:$C$660,3)</f>
        <v>Results_Worth_Effort</v>
      </c>
      <c r="BL20" s="1" t="str">
        <f>VLOOKUP('Downloaded Data'!BH20,Key!$A$662:$C$663,3)</f>
        <v>Expressiveness</v>
      </c>
      <c r="BM20" s="1" t="str">
        <f>VLOOKUP('Downloaded Data'!BI20,Key!$A$665:$C$666,3)</f>
        <v>Immersion</v>
      </c>
      <c r="BN20" s="1" t="str">
        <f>VLOOKUP('Downloaded Data'!BJ20,Key!$A$668:$C$669,3)</f>
        <v>Expressiveness</v>
      </c>
      <c r="BO20" s="1" t="str">
        <f>VLOOKUP('Downloaded Data'!BK20,Key!$A$671:$D$672,3)</f>
        <v>Enjoyment</v>
      </c>
      <c r="BP20" s="1" t="str">
        <f>VLOOKUP('Downloaded Data'!BL20,Key!$A$674:$C$675,3)</f>
        <v>Expressiveness</v>
      </c>
      <c r="BQ20" s="1" t="str">
        <f>VLOOKUP('Downloaded Data'!BM20,Key!$A$677:$C$678,3)</f>
        <v>Immersion</v>
      </c>
      <c r="BR20" s="1" t="str">
        <f>VLOOKUP('Downloaded Data'!BN20,Key!$A$680:$C$681,3)</f>
        <v>Enjoyment</v>
      </c>
      <c r="BS20" s="1">
        <f t="shared" si="9"/>
        <v>1</v>
      </c>
      <c r="BT20" s="1">
        <f t="shared" si="10"/>
        <v>3</v>
      </c>
      <c r="BU20" s="1">
        <f t="shared" si="11"/>
        <v>0</v>
      </c>
      <c r="BV20" s="1">
        <f t="shared" si="12"/>
        <v>4</v>
      </c>
      <c r="BW20" s="1">
        <f t="shared" si="13"/>
        <v>4</v>
      </c>
      <c r="BX20" s="1">
        <f t="shared" si="14"/>
        <v>3</v>
      </c>
      <c r="BY20" s="4">
        <f t="shared" si="15"/>
        <v>3</v>
      </c>
      <c r="BZ20" s="4">
        <f t="shared" si="16"/>
        <v>12</v>
      </c>
      <c r="CA20" s="4">
        <f t="shared" si="17"/>
        <v>0</v>
      </c>
      <c r="CB20" s="4">
        <f t="shared" si="18"/>
        <v>18</v>
      </c>
      <c r="CC20" s="4">
        <v>18</v>
      </c>
      <c r="CD20" s="4">
        <f t="shared" si="19"/>
        <v>9</v>
      </c>
      <c r="CE20" s="4">
        <f t="shared" si="20"/>
        <v>40</v>
      </c>
      <c r="CF20" s="1" t="s">
        <v>107</v>
      </c>
      <c r="CG20" s="3">
        <v>7</v>
      </c>
      <c r="CH20" s="3">
        <v>8</v>
      </c>
      <c r="CI20" s="3">
        <v>7</v>
      </c>
      <c r="CJ20" s="3">
        <v>7</v>
      </c>
      <c r="CK20" s="3">
        <v>9</v>
      </c>
      <c r="CL20" s="3">
        <v>7</v>
      </c>
      <c r="CM20" s="3">
        <v>5</v>
      </c>
      <c r="CN20" s="3">
        <v>5</v>
      </c>
      <c r="CO20" s="4">
        <f t="shared" si="21"/>
        <v>6.5</v>
      </c>
      <c r="CP20" s="4">
        <f t="shared" si="22"/>
        <v>8</v>
      </c>
      <c r="CQ20" s="4">
        <f t="shared" si="23"/>
        <v>7</v>
      </c>
      <c r="CR20" s="4">
        <f t="shared" si="24"/>
        <v>6</v>
      </c>
      <c r="CS20" s="4">
        <f t="shared" si="25"/>
        <v>6.875</v>
      </c>
      <c r="CT20" s="3">
        <v>7</v>
      </c>
      <c r="CU20" s="3">
        <v>6</v>
      </c>
      <c r="CV20" s="3">
        <v>5</v>
      </c>
      <c r="CW20" s="3">
        <v>7</v>
      </c>
      <c r="CX20" s="3">
        <v>7</v>
      </c>
      <c r="CY20" s="3">
        <v>7</v>
      </c>
      <c r="CZ20" s="3">
        <v>7</v>
      </c>
      <c r="DA20" s="3">
        <v>3</v>
      </c>
      <c r="DB20" s="3">
        <v>6</v>
      </c>
      <c r="DC20" s="3">
        <v>3</v>
      </c>
      <c r="DD20" s="3">
        <v>2</v>
      </c>
      <c r="DE20" s="3">
        <v>5</v>
      </c>
      <c r="DF20" s="1" t="str">
        <f>VLOOKUP('Downloaded Data'!CL20,Key!$A$926:$C$927,3)</f>
        <v>Exploration</v>
      </c>
      <c r="DG20" s="1" t="str">
        <f>VLOOKUP('Downloaded Data'!CM20,Key!$A$929:$C$930,3)</f>
        <v>Results_Worth_Effort</v>
      </c>
      <c r="DH20" s="1" t="str">
        <f>VLOOKUP('Downloaded Data'!CN20,Key!$A$932:$C$933,3)</f>
        <v>Enjoyment</v>
      </c>
      <c r="DI20" s="1" t="str">
        <f>VLOOKUP('Downloaded Data'!CO20,Key!$A$935:$C$936,3)</f>
        <v>Results_Worth_Effort</v>
      </c>
      <c r="DJ20" s="1" t="str">
        <f>VLOOKUP('Downloaded Data'!CP20,Key!$A$938:$C$939,3)</f>
        <v>Enjoyment</v>
      </c>
      <c r="DK20" s="1" t="str">
        <f>VLOOKUP('Downloaded Data'!CQ20,Key!$A$941:$C$942,3)</f>
        <v>Results_Worth_Effort</v>
      </c>
      <c r="DL20" s="1" t="str">
        <f>VLOOKUP('Downloaded Data'!CR20,Key!$A$944:$C$945,3)</f>
        <v>Expressiveness</v>
      </c>
      <c r="DM20" s="1" t="str">
        <f>VLOOKUP('Downloaded Data'!CS20,Key!$A$947:$C$948,3)</f>
        <v>Results_Worth_Effort</v>
      </c>
      <c r="DN20" s="1" t="str">
        <f>VLOOKUP('Downloaded Data'!CT20,Key!$A$947:$D$948,3)</f>
        <v>Collaboration</v>
      </c>
      <c r="DO20" s="1" t="str">
        <f>VLOOKUP('Downloaded Data'!CU20,Key!$A$953:$D$954,3)</f>
        <v>Exploration</v>
      </c>
      <c r="DP20" s="1" t="str">
        <f>VLOOKUP('Downloaded Data'!CV20,Key!$A$956:$C$957,3)</f>
        <v>Expressiveness</v>
      </c>
      <c r="DQ20" s="1" t="str">
        <f>VLOOKUP('Downloaded Data'!CW20,Key!$A$959:$C$960,3)</f>
        <v>Results_Worth_Effort</v>
      </c>
      <c r="DR20" s="1" t="str">
        <f>VLOOKUP('Downloaded Data'!CX20,Key!$A$962:$C$963,3)</f>
        <v>Expressiveness</v>
      </c>
      <c r="DS20" s="1" t="str">
        <f>VLOOKUP('Downloaded Data'!CY20,Key!$A$965:$C$966,3)</f>
        <v>Collaboration</v>
      </c>
      <c r="DT20" s="1" t="str">
        <f>VLOOKUP('Downloaded Data'!CZ20,Key!$A$968:$C$969,3)</f>
        <v>Exploration</v>
      </c>
      <c r="DU20" s="1">
        <f t="shared" si="26"/>
        <v>3</v>
      </c>
      <c r="DV20" s="1">
        <f t="shared" si="27"/>
        <v>3</v>
      </c>
      <c r="DW20" s="1">
        <f t="shared" si="28"/>
        <v>2</v>
      </c>
      <c r="DX20" s="1">
        <f t="shared" si="29"/>
        <v>5</v>
      </c>
      <c r="DY20" s="1">
        <f t="shared" si="30"/>
        <v>2</v>
      </c>
      <c r="DZ20" s="1">
        <f t="shared" si="31"/>
        <v>0</v>
      </c>
      <c r="EA20" s="4">
        <f t="shared" si="32"/>
        <v>13.5</v>
      </c>
      <c r="EB20" s="4">
        <f t="shared" si="33"/>
        <v>15</v>
      </c>
      <c r="EC20" s="4">
        <f t="shared" si="34"/>
        <v>7</v>
      </c>
      <c r="ED20" s="4">
        <f t="shared" si="35"/>
        <v>32.5</v>
      </c>
      <c r="EE20" s="4">
        <f t="shared" si="36"/>
        <v>9</v>
      </c>
      <c r="EF20" s="4">
        <f t="shared" si="37"/>
        <v>0</v>
      </c>
      <c r="EG20" s="4">
        <f t="shared" si="38"/>
        <v>54.666666666666664</v>
      </c>
      <c r="EH20" s="1" t="str">
        <f>VLOOKUP('Downloaded Data'!DA20,Key!$A$971:$B$972,2)</f>
        <v>B: Music/Painting Interface</v>
      </c>
      <c r="EI20" t="s">
        <v>571</v>
      </c>
    </row>
    <row r="21" spans="1:139" x14ac:dyDescent="0.2">
      <c r="A21" t="s">
        <v>600</v>
      </c>
      <c r="B21" t="s">
        <v>580</v>
      </c>
      <c r="C21" t="s">
        <v>105</v>
      </c>
      <c r="D21" s="3">
        <v>21</v>
      </c>
      <c r="E21" s="1" t="str">
        <f>VLOOKUP('Downloaded Data'!E21,Key!$A$5:$B$250,2)</f>
        <v>Hungary</v>
      </c>
      <c r="F21" s="1">
        <f>7 - ('Downloaded Data'!G21 + 1)</f>
        <v>6</v>
      </c>
      <c r="G21" s="1">
        <f>7 - ('Downloaded Data'!H21 + 1)</f>
        <v>5</v>
      </c>
      <c r="H21" s="1">
        <f>'Downloaded Data'!I21 + 1</f>
        <v>5</v>
      </c>
      <c r="I21" s="1">
        <f xml:space="preserve"> 7 - ('Downloaded Data'!J21 + 1)</f>
        <v>4</v>
      </c>
      <c r="J21" s="1">
        <f>'Downloaded Data'!K21 + 1</f>
        <v>5</v>
      </c>
      <c r="K21" s="1">
        <f>'Downloaded Data'!L21 + 1</f>
        <v>5</v>
      </c>
      <c r="L21" s="4">
        <f t="shared" si="0"/>
        <v>5</v>
      </c>
      <c r="M21" s="1">
        <f>7 - ('Downloaded Data'!N21 + 1)</f>
        <v>6</v>
      </c>
      <c r="N21" s="1">
        <f>'Downloaded Data'!O21 + 1</f>
        <v>5</v>
      </c>
      <c r="O21" s="1">
        <f>'Downloaded Data'!P21 + 1</f>
        <v>6</v>
      </c>
      <c r="P21" s="1">
        <f>'Downloaded Data'!Q21 + 1</f>
        <v>6</v>
      </c>
      <c r="Q21" s="1">
        <f>'Downloaded Data'!R21 + 1</f>
        <v>5</v>
      </c>
      <c r="R21" s="1">
        <f>'Downloaded Data'!S21 + 1</f>
        <v>5</v>
      </c>
      <c r="S21" s="4">
        <f t="shared" si="1"/>
        <v>5.5</v>
      </c>
      <c r="T21" s="1">
        <f>'Downloaded Data'!U21 + 1</f>
        <v>4</v>
      </c>
      <c r="U21" s="1">
        <f xml:space="preserve"> 7 - ('Downloaded Data'!V21 + 1)</f>
        <v>1</v>
      </c>
      <c r="V21" s="1">
        <f>'Downloaded Data'!W21 + 1</f>
        <v>2</v>
      </c>
      <c r="W21" s="1">
        <f>7 - ('Downloaded Data'!X21 + 1)</f>
        <v>2</v>
      </c>
      <c r="X21" s="1">
        <f>7 - ('Downloaded Data'!Y21 + 1)</f>
        <v>2</v>
      </c>
      <c r="Y21" s="1">
        <f>7 - ('Downloaded Data'!Z21 + 1)</f>
        <v>1</v>
      </c>
      <c r="Z21" s="1">
        <f>7 - ('Downloaded Data'!AA21 + 1)</f>
        <v>2</v>
      </c>
      <c r="AA21" s="1">
        <f>'Downloaded Data'!AB21 + 1</f>
        <v>2</v>
      </c>
      <c r="AB21" s="5">
        <f t="shared" si="2"/>
        <v>2</v>
      </c>
      <c r="AC21" s="2">
        <f t="shared" si="3"/>
        <v>3.95</v>
      </c>
      <c r="AD21" s="1" t="s">
        <v>108</v>
      </c>
      <c r="AE21" s="3">
        <v>10</v>
      </c>
      <c r="AF21" s="3">
        <v>10</v>
      </c>
      <c r="AG21" s="3">
        <v>9</v>
      </c>
      <c r="AH21" s="3">
        <v>8</v>
      </c>
      <c r="AI21" s="3">
        <v>9</v>
      </c>
      <c r="AJ21" s="3">
        <v>9</v>
      </c>
      <c r="AK21" s="3">
        <v>8</v>
      </c>
      <c r="AL21" s="3">
        <v>9</v>
      </c>
      <c r="AM21" s="4">
        <f t="shared" si="4"/>
        <v>9.5</v>
      </c>
      <c r="AN21" s="4">
        <f t="shared" si="5"/>
        <v>8.5</v>
      </c>
      <c r="AO21" s="4">
        <f t="shared" si="6"/>
        <v>9.5</v>
      </c>
      <c r="AP21" s="4">
        <f t="shared" si="7"/>
        <v>8.5</v>
      </c>
      <c r="AQ21" s="4">
        <f t="shared" si="8"/>
        <v>9</v>
      </c>
      <c r="AR21" s="3">
        <v>9</v>
      </c>
      <c r="AS21" s="3">
        <v>10</v>
      </c>
      <c r="AT21" s="3">
        <v>1</v>
      </c>
      <c r="AU21" s="3">
        <v>9</v>
      </c>
      <c r="AV21" s="3">
        <v>9</v>
      </c>
      <c r="AW21" s="3">
        <v>8</v>
      </c>
      <c r="AX21" s="3">
        <v>10</v>
      </c>
      <c r="AY21" s="3">
        <v>9</v>
      </c>
      <c r="AZ21" s="3">
        <v>8</v>
      </c>
      <c r="BA21" s="3">
        <v>8</v>
      </c>
      <c r="BB21" s="3">
        <v>1</v>
      </c>
      <c r="BC21" s="3">
        <v>6</v>
      </c>
      <c r="BD21" s="1" t="str">
        <f>VLOOKUP('Downloaded Data'!AZ21,Key!$A$638:$C$639,3)</f>
        <v>Exploration</v>
      </c>
      <c r="BE21" s="1" t="str">
        <f>VLOOKUP('Downloaded Data'!BA21,Key!$A$641:$C$642,3)</f>
        <v>Results_Worth_Effort</v>
      </c>
      <c r="BF21" s="1" t="str">
        <f>VLOOKUP('Downloaded Data'!BB21,Key!$A$644:$C$645,3)</f>
        <v>Immersion</v>
      </c>
      <c r="BG21" s="1" t="str">
        <f>VLOOKUP('Downloaded Data'!BC21,Key!$A$647:$C$648,3)</f>
        <v>Results_Worth_Effort</v>
      </c>
      <c r="BH21" s="1" t="str">
        <f>VLOOKUP('Downloaded Data'!BD21,Key!$A$650:$C$651,3)</f>
        <v>Enjoyment</v>
      </c>
      <c r="BI21" s="1" t="str">
        <f>VLOOKUP('Downloaded Data'!BE21,Key!$A$653:$C$654,3)</f>
        <v>Exploration</v>
      </c>
      <c r="BJ21" s="1" t="str">
        <f>VLOOKUP('Downloaded Data'!BF21,Key!$A$656:$C$657,3)</f>
        <v>Immersion</v>
      </c>
      <c r="BK21" s="1" t="str">
        <f>VLOOKUP('Downloaded Data'!BG21,Key!$A$659:$C$660,3)</f>
        <v>Results_Worth_Effort</v>
      </c>
      <c r="BL21" s="1" t="str">
        <f>VLOOKUP('Downloaded Data'!BH21,Key!$A$662:$C$663,3)</f>
        <v>Expressiveness</v>
      </c>
      <c r="BM21" s="1" t="str">
        <f>VLOOKUP('Downloaded Data'!BI21,Key!$A$665:$C$666,3)</f>
        <v>Immersion</v>
      </c>
      <c r="BN21" s="1" t="str">
        <f>VLOOKUP('Downloaded Data'!BJ21,Key!$A$668:$C$669,3)</f>
        <v>Expressiveness</v>
      </c>
      <c r="BO21" s="1" t="str">
        <f>VLOOKUP('Downloaded Data'!BK21,Key!$A$671:$D$672,3)</f>
        <v>Results_Worth_Effort</v>
      </c>
      <c r="BP21" s="1" t="str">
        <f>VLOOKUP('Downloaded Data'!BL21,Key!$A$674:$C$675,3)</f>
        <v>Exploration</v>
      </c>
      <c r="BQ21" s="1" t="str">
        <f>VLOOKUP('Downloaded Data'!BM21,Key!$A$677:$C$678,3)</f>
        <v>Immersion</v>
      </c>
      <c r="BR21" s="1" t="str">
        <f>VLOOKUP('Downloaded Data'!BN21,Key!$A$680:$C$681,3)</f>
        <v>Exploration</v>
      </c>
      <c r="BS21" s="1">
        <f t="shared" si="9"/>
        <v>4</v>
      </c>
      <c r="BT21" s="1">
        <f t="shared" si="10"/>
        <v>2</v>
      </c>
      <c r="BU21" s="1">
        <f t="shared" si="11"/>
        <v>0</v>
      </c>
      <c r="BV21" s="1">
        <f t="shared" si="12"/>
        <v>4</v>
      </c>
      <c r="BW21" s="1">
        <f t="shared" si="13"/>
        <v>1</v>
      </c>
      <c r="BX21" s="1">
        <f t="shared" si="14"/>
        <v>4</v>
      </c>
      <c r="BY21" s="4">
        <f t="shared" si="15"/>
        <v>38</v>
      </c>
      <c r="BZ21" s="4">
        <f t="shared" si="16"/>
        <v>17</v>
      </c>
      <c r="CA21" s="4">
        <f t="shared" si="17"/>
        <v>0</v>
      </c>
      <c r="CB21" s="4">
        <f t="shared" si="18"/>
        <v>34</v>
      </c>
      <c r="CC21" s="4">
        <v>9.5</v>
      </c>
      <c r="CD21" s="4">
        <f t="shared" si="19"/>
        <v>28</v>
      </c>
      <c r="CE21" s="4">
        <f t="shared" si="20"/>
        <v>84.333333333333329</v>
      </c>
      <c r="CF21" s="1" t="s">
        <v>107</v>
      </c>
      <c r="CG21" s="3">
        <v>9</v>
      </c>
      <c r="CH21" s="3">
        <v>10</v>
      </c>
      <c r="CI21" s="3">
        <v>9</v>
      </c>
      <c r="CJ21" s="3">
        <v>7</v>
      </c>
      <c r="CK21" s="3">
        <v>9</v>
      </c>
      <c r="CL21" s="3">
        <v>5</v>
      </c>
      <c r="CM21" s="3">
        <v>3</v>
      </c>
      <c r="CN21" s="3">
        <v>6</v>
      </c>
      <c r="CO21" s="4">
        <f t="shared" si="21"/>
        <v>8</v>
      </c>
      <c r="CP21" s="4">
        <f t="shared" si="22"/>
        <v>8</v>
      </c>
      <c r="CQ21" s="4">
        <f t="shared" si="23"/>
        <v>9</v>
      </c>
      <c r="CR21" s="4">
        <f t="shared" si="24"/>
        <v>4</v>
      </c>
      <c r="CS21" s="4">
        <f t="shared" si="25"/>
        <v>7.25</v>
      </c>
      <c r="CT21" s="3">
        <v>8</v>
      </c>
      <c r="CU21" s="3">
        <v>7</v>
      </c>
      <c r="CV21" s="3">
        <v>1</v>
      </c>
      <c r="CW21" s="3">
        <v>8</v>
      </c>
      <c r="CX21" s="3">
        <v>9</v>
      </c>
      <c r="CY21" s="3">
        <v>6</v>
      </c>
      <c r="CZ21" s="3">
        <v>8</v>
      </c>
      <c r="DA21" s="3">
        <v>9</v>
      </c>
      <c r="DB21" s="3">
        <v>8</v>
      </c>
      <c r="DC21" s="3">
        <v>8</v>
      </c>
      <c r="DD21" s="3">
        <v>2</v>
      </c>
      <c r="DE21" s="3">
        <v>3</v>
      </c>
      <c r="DF21" s="1" t="str">
        <f>VLOOKUP('Downloaded Data'!CL21,Key!$A$926:$C$927,3)</f>
        <v>Exploration</v>
      </c>
      <c r="DG21" s="1" t="str">
        <f>VLOOKUP('Downloaded Data'!CM21,Key!$A$929:$C$930,3)</f>
        <v>Expressiveness</v>
      </c>
      <c r="DH21" s="1" t="str">
        <f>VLOOKUP('Downloaded Data'!CN21,Key!$A$932:$C$933,3)</f>
        <v>Enjoyment</v>
      </c>
      <c r="DI21" s="1" t="str">
        <f>VLOOKUP('Downloaded Data'!CO21,Key!$A$935:$C$936,3)</f>
        <v>Immersion</v>
      </c>
      <c r="DJ21" s="1" t="str">
        <f>VLOOKUP('Downloaded Data'!CP21,Key!$A$938:$C$939,3)</f>
        <v>Enjoyment</v>
      </c>
      <c r="DK21" s="1" t="str">
        <f>VLOOKUP('Downloaded Data'!CQ21,Key!$A$941:$C$942,3)</f>
        <v>Exploration</v>
      </c>
      <c r="DL21" s="1" t="str">
        <f>VLOOKUP('Downloaded Data'!CR21,Key!$A$944:$C$945,3)</f>
        <v>Expressiveness</v>
      </c>
      <c r="DM21" s="1" t="str">
        <f>VLOOKUP('Downloaded Data'!CS21,Key!$A$947:$C$948,3)</f>
        <v>Results_Worth_Effort</v>
      </c>
      <c r="DN21" s="1" t="str">
        <f>VLOOKUP('Downloaded Data'!CT21,Key!$A$947:$D$948,3)</f>
        <v>Collaboration</v>
      </c>
      <c r="DO21" s="1" t="str">
        <f>VLOOKUP('Downloaded Data'!CU21,Key!$A$953:$D$954,3)</f>
        <v>Exploration</v>
      </c>
      <c r="DP21" s="1" t="str">
        <f>VLOOKUP('Downloaded Data'!CV21,Key!$A$956:$C$957,3)</f>
        <v>Expressiveness</v>
      </c>
      <c r="DQ21" s="1" t="str">
        <f>VLOOKUP('Downloaded Data'!CW21,Key!$A$959:$C$960,3)</f>
        <v>Enjoyment</v>
      </c>
      <c r="DR21" s="1" t="str">
        <f>VLOOKUP('Downloaded Data'!CX21,Key!$A$962:$C$963,3)</f>
        <v>Expressiveness</v>
      </c>
      <c r="DS21" s="1" t="str">
        <f>VLOOKUP('Downloaded Data'!CY21,Key!$A$965:$C$966,3)</f>
        <v>Immersion</v>
      </c>
      <c r="DT21" s="1" t="str">
        <f>VLOOKUP('Downloaded Data'!CZ21,Key!$A$968:$C$969,3)</f>
        <v>Exploration</v>
      </c>
      <c r="DU21" s="1">
        <f t="shared" si="26"/>
        <v>4</v>
      </c>
      <c r="DV21" s="1">
        <f t="shared" si="27"/>
        <v>4</v>
      </c>
      <c r="DW21" s="1">
        <f t="shared" si="28"/>
        <v>1</v>
      </c>
      <c r="DX21" s="1">
        <f t="shared" si="29"/>
        <v>1</v>
      </c>
      <c r="DY21" s="1">
        <f t="shared" si="30"/>
        <v>3</v>
      </c>
      <c r="DZ21" s="1">
        <f t="shared" si="31"/>
        <v>2</v>
      </c>
      <c r="EA21" s="4">
        <f t="shared" si="32"/>
        <v>32</v>
      </c>
      <c r="EB21" s="4">
        <f t="shared" si="33"/>
        <v>34</v>
      </c>
      <c r="EC21" s="4">
        <f t="shared" si="34"/>
        <v>1.5</v>
      </c>
      <c r="ED21" s="4">
        <f t="shared" si="35"/>
        <v>8</v>
      </c>
      <c r="EE21" s="4">
        <f t="shared" si="36"/>
        <v>24</v>
      </c>
      <c r="EF21" s="4">
        <f t="shared" si="37"/>
        <v>9</v>
      </c>
      <c r="EG21" s="4">
        <f t="shared" si="38"/>
        <v>72.333333333333329</v>
      </c>
      <c r="EH21" s="1" t="str">
        <f>VLOOKUP('Downloaded Data'!DA21,Key!$A$971:$B$972,2)</f>
        <v>A: Writing Interface</v>
      </c>
      <c r="EI21" t="s">
        <v>570</v>
      </c>
    </row>
    <row r="22" spans="1:139" x14ac:dyDescent="0.2">
      <c r="A22" t="s">
        <v>600</v>
      </c>
      <c r="B22" t="s">
        <v>580</v>
      </c>
      <c r="C22" t="s">
        <v>105</v>
      </c>
      <c r="D22" s="3">
        <v>21</v>
      </c>
      <c r="E22" s="1" t="str">
        <f>VLOOKUP('Downloaded Data'!E22,Key!$A$5:$B$250,2)</f>
        <v>Poland</v>
      </c>
      <c r="F22" s="1">
        <f>7 - ('Downloaded Data'!G22 + 1)</f>
        <v>6</v>
      </c>
      <c r="G22" s="1">
        <f>7 - ('Downloaded Data'!H22 + 1)</f>
        <v>5</v>
      </c>
      <c r="H22" s="1">
        <f>'Downloaded Data'!I22 + 1</f>
        <v>5</v>
      </c>
      <c r="I22" s="1">
        <f xml:space="preserve"> 7 - ('Downloaded Data'!J22 + 1)</f>
        <v>4</v>
      </c>
      <c r="J22" s="1">
        <f>'Downloaded Data'!K22 + 1</f>
        <v>5</v>
      </c>
      <c r="K22" s="1">
        <f>'Downloaded Data'!L22 + 1</f>
        <v>6</v>
      </c>
      <c r="L22" s="4">
        <f t="shared" si="0"/>
        <v>5.166666666666667</v>
      </c>
      <c r="M22" s="1">
        <f>7 - ('Downloaded Data'!N22 + 1)</f>
        <v>6</v>
      </c>
      <c r="N22" s="1">
        <f>'Downloaded Data'!O22 + 1</f>
        <v>5</v>
      </c>
      <c r="O22" s="1">
        <f>'Downloaded Data'!P22 + 1</f>
        <v>6</v>
      </c>
      <c r="P22" s="1">
        <f>'Downloaded Data'!Q22 + 1</f>
        <v>6</v>
      </c>
      <c r="Q22" s="1">
        <f>'Downloaded Data'!R22 + 1</f>
        <v>4</v>
      </c>
      <c r="R22" s="1">
        <f>'Downloaded Data'!S22 + 1</f>
        <v>4</v>
      </c>
      <c r="S22" s="4">
        <f t="shared" si="1"/>
        <v>5.166666666666667</v>
      </c>
      <c r="T22" s="1">
        <f>'Downloaded Data'!U22 + 1</f>
        <v>4</v>
      </c>
      <c r="U22" s="1">
        <f xml:space="preserve"> 7 - ('Downloaded Data'!V22 + 1)</f>
        <v>4</v>
      </c>
      <c r="V22" s="1">
        <f>'Downloaded Data'!W22 + 1</f>
        <v>4</v>
      </c>
      <c r="W22" s="1">
        <f>7 - ('Downloaded Data'!X22 + 1)</f>
        <v>4</v>
      </c>
      <c r="X22" s="1">
        <f>7 - ('Downloaded Data'!Y22 + 1)</f>
        <v>3</v>
      </c>
      <c r="Y22" s="1">
        <f>7 - ('Downloaded Data'!Z22 + 1)</f>
        <v>2</v>
      </c>
      <c r="Z22" s="1">
        <f>7 - ('Downloaded Data'!AA22 + 1)</f>
        <v>2</v>
      </c>
      <c r="AA22" s="1">
        <f>'Downloaded Data'!AB22 + 1</f>
        <v>4</v>
      </c>
      <c r="AB22" s="5">
        <f t="shared" si="2"/>
        <v>3.375</v>
      </c>
      <c r="AC22" s="2">
        <f t="shared" si="3"/>
        <v>4.45</v>
      </c>
      <c r="AD22" s="1" t="s">
        <v>108</v>
      </c>
      <c r="AE22" s="3">
        <v>8</v>
      </c>
      <c r="AF22" s="3">
        <v>7</v>
      </c>
      <c r="AG22" s="3">
        <v>9</v>
      </c>
      <c r="AH22" s="3">
        <v>7</v>
      </c>
      <c r="AI22" s="3">
        <v>7</v>
      </c>
      <c r="AJ22" s="3">
        <v>7</v>
      </c>
      <c r="AK22" s="3">
        <v>6</v>
      </c>
      <c r="AL22" s="3">
        <v>6</v>
      </c>
      <c r="AM22" s="4">
        <f t="shared" si="4"/>
        <v>6.5</v>
      </c>
      <c r="AN22" s="4">
        <f t="shared" si="5"/>
        <v>7</v>
      </c>
      <c r="AO22" s="4">
        <f t="shared" si="6"/>
        <v>8.5</v>
      </c>
      <c r="AP22" s="4">
        <f t="shared" si="7"/>
        <v>6.5</v>
      </c>
      <c r="AQ22" s="4">
        <f t="shared" si="8"/>
        <v>7.125</v>
      </c>
      <c r="AR22" s="3">
        <v>8</v>
      </c>
      <c r="AS22" s="3">
        <v>8</v>
      </c>
      <c r="AT22" s="3">
        <v>5</v>
      </c>
      <c r="AU22" s="3">
        <v>5</v>
      </c>
      <c r="AV22" s="3">
        <v>6</v>
      </c>
      <c r="AW22" s="3">
        <v>7</v>
      </c>
      <c r="AX22" s="3">
        <v>7</v>
      </c>
      <c r="AY22" s="3">
        <v>7</v>
      </c>
      <c r="AZ22" s="3">
        <v>7</v>
      </c>
      <c r="BA22" s="3">
        <v>7</v>
      </c>
      <c r="BB22" s="3">
        <v>5</v>
      </c>
      <c r="BC22" s="3">
        <v>6</v>
      </c>
      <c r="BD22" s="1" t="str">
        <f>VLOOKUP('Downloaded Data'!AZ22,Key!$A$638:$C$639,3)</f>
        <v>Exploration</v>
      </c>
      <c r="BE22" s="1" t="str">
        <f>VLOOKUP('Downloaded Data'!BA22,Key!$A$641:$C$642,3)</f>
        <v>Expressiveness</v>
      </c>
      <c r="BF22" s="1" t="str">
        <f>VLOOKUP('Downloaded Data'!BB22,Key!$A$644:$C$645,3)</f>
        <v>Immersion</v>
      </c>
      <c r="BG22" s="1" t="str">
        <f>VLOOKUP('Downloaded Data'!BC22,Key!$A$647:$C$648,3)</f>
        <v>Results_Worth_Effort</v>
      </c>
      <c r="BH22" s="1" t="str">
        <f>VLOOKUP('Downloaded Data'!BD22,Key!$A$650:$C$651,3)</f>
        <v>Enjoyment</v>
      </c>
      <c r="BI22" s="1" t="str">
        <f>VLOOKUP('Downloaded Data'!BE22,Key!$A$653:$C$654,3)</f>
        <v>Exploration</v>
      </c>
      <c r="BJ22" s="1" t="str">
        <f>VLOOKUP('Downloaded Data'!BF22,Key!$A$656:$C$657,3)</f>
        <v>Expressiveness</v>
      </c>
      <c r="BK22" s="1" t="str">
        <f>VLOOKUP('Downloaded Data'!BG22,Key!$A$659:$C$660,3)</f>
        <v>Results_Worth_Effort</v>
      </c>
      <c r="BL22" s="1" t="str">
        <f>VLOOKUP('Downloaded Data'!BH22,Key!$A$662:$C$663,3)</f>
        <v>Expressiveness</v>
      </c>
      <c r="BM22" s="1" t="str">
        <f>VLOOKUP('Downloaded Data'!BI22,Key!$A$665:$C$666,3)</f>
        <v>Exploration</v>
      </c>
      <c r="BN22" s="1" t="str">
        <f>VLOOKUP('Downloaded Data'!BJ22,Key!$A$668:$C$669,3)</f>
        <v>Expressiveness</v>
      </c>
      <c r="BO22" s="1" t="str">
        <f>VLOOKUP('Downloaded Data'!BK22,Key!$A$671:$D$672,3)</f>
        <v>Results_Worth_Effort</v>
      </c>
      <c r="BP22" s="1" t="str">
        <f>VLOOKUP('Downloaded Data'!BL22,Key!$A$674:$C$675,3)</f>
        <v>Expressiveness</v>
      </c>
      <c r="BQ22" s="1" t="str">
        <f>VLOOKUP('Downloaded Data'!BM22,Key!$A$677:$C$678,3)</f>
        <v>Immersion</v>
      </c>
      <c r="BR22" s="1" t="str">
        <f>VLOOKUP('Downloaded Data'!BN22,Key!$A$680:$C$681,3)</f>
        <v>Exploration</v>
      </c>
      <c r="BS22" s="1">
        <f t="shared" si="9"/>
        <v>4</v>
      </c>
      <c r="BT22" s="1">
        <f t="shared" si="10"/>
        <v>5</v>
      </c>
      <c r="BU22" s="1">
        <f t="shared" si="11"/>
        <v>0</v>
      </c>
      <c r="BV22" s="1">
        <f t="shared" si="12"/>
        <v>3</v>
      </c>
      <c r="BW22" s="1">
        <f t="shared" si="13"/>
        <v>1</v>
      </c>
      <c r="BX22" s="1">
        <f t="shared" si="14"/>
        <v>2</v>
      </c>
      <c r="BY22" s="4">
        <f t="shared" si="15"/>
        <v>30</v>
      </c>
      <c r="BZ22" s="4">
        <f t="shared" si="16"/>
        <v>32.5</v>
      </c>
      <c r="CA22" s="4">
        <f t="shared" si="17"/>
        <v>0</v>
      </c>
      <c r="CB22" s="4">
        <f t="shared" si="18"/>
        <v>22.5</v>
      </c>
      <c r="CC22" s="4">
        <v>6</v>
      </c>
      <c r="CD22" s="4">
        <f t="shared" si="19"/>
        <v>13</v>
      </c>
      <c r="CE22" s="4">
        <f t="shared" si="20"/>
        <v>69.333333333333329</v>
      </c>
      <c r="CF22" s="1" t="s">
        <v>107</v>
      </c>
      <c r="CG22" s="3">
        <v>4</v>
      </c>
      <c r="CH22" s="3">
        <v>6</v>
      </c>
      <c r="CI22" s="3">
        <v>7</v>
      </c>
      <c r="CJ22" s="3">
        <v>7</v>
      </c>
      <c r="CK22" s="3">
        <v>7</v>
      </c>
      <c r="CL22" s="3">
        <v>7</v>
      </c>
      <c r="CM22" s="3">
        <v>6</v>
      </c>
      <c r="CN22" s="3">
        <v>6</v>
      </c>
      <c r="CO22" s="4">
        <f t="shared" si="21"/>
        <v>6</v>
      </c>
      <c r="CP22" s="4">
        <f t="shared" si="22"/>
        <v>7</v>
      </c>
      <c r="CQ22" s="4">
        <f t="shared" si="23"/>
        <v>5.5</v>
      </c>
      <c r="CR22" s="4">
        <f t="shared" si="24"/>
        <v>6.5</v>
      </c>
      <c r="CS22" s="4">
        <f t="shared" si="25"/>
        <v>6.25</v>
      </c>
      <c r="CT22" s="3">
        <v>6</v>
      </c>
      <c r="CU22" s="3">
        <v>5</v>
      </c>
      <c r="CV22" s="3">
        <v>5</v>
      </c>
      <c r="CW22" s="3">
        <v>5</v>
      </c>
      <c r="CX22" s="3">
        <v>6</v>
      </c>
      <c r="CY22" s="3">
        <v>7</v>
      </c>
      <c r="CZ22" s="3">
        <v>8</v>
      </c>
      <c r="DA22" s="3">
        <v>8</v>
      </c>
      <c r="DB22" s="3">
        <v>7</v>
      </c>
      <c r="DC22" s="3">
        <v>6</v>
      </c>
      <c r="DD22" s="3">
        <v>6</v>
      </c>
      <c r="DE22" s="3">
        <v>8</v>
      </c>
      <c r="DF22" s="1" t="str">
        <f>VLOOKUP('Downloaded Data'!CL22,Key!$A$926:$C$927,3)</f>
        <v>Exploration</v>
      </c>
      <c r="DG22" s="1" t="str">
        <f>VLOOKUP('Downloaded Data'!CM22,Key!$A$929:$C$930,3)</f>
        <v>Expressiveness</v>
      </c>
      <c r="DH22" s="1" t="str">
        <f>VLOOKUP('Downloaded Data'!CN22,Key!$A$932:$C$933,3)</f>
        <v>Immersion</v>
      </c>
      <c r="DI22" s="1" t="str">
        <f>VLOOKUP('Downloaded Data'!CO22,Key!$A$935:$C$936,3)</f>
        <v>Immersion</v>
      </c>
      <c r="DJ22" s="1" t="str">
        <f>VLOOKUP('Downloaded Data'!CP22,Key!$A$938:$C$939,3)</f>
        <v>Enjoyment</v>
      </c>
      <c r="DK22" s="1" t="str">
        <f>VLOOKUP('Downloaded Data'!CQ22,Key!$A$941:$C$942,3)</f>
        <v>Exploration</v>
      </c>
      <c r="DL22" s="1" t="str">
        <f>VLOOKUP('Downloaded Data'!CR22,Key!$A$944:$C$945,3)</f>
        <v>Expressiveness</v>
      </c>
      <c r="DM22" s="1" t="str">
        <f>VLOOKUP('Downloaded Data'!CS22,Key!$A$947:$C$948,3)</f>
        <v>Results_Worth_Effort</v>
      </c>
      <c r="DN22" s="1" t="str">
        <f>VLOOKUP('Downloaded Data'!CT22,Key!$A$947:$D$948,3)</f>
        <v>Collaboration</v>
      </c>
      <c r="DO22" s="1" t="str">
        <f>VLOOKUP('Downloaded Data'!CU22,Key!$A$953:$D$954,3)</f>
        <v>Exploration</v>
      </c>
      <c r="DP22" s="1" t="str">
        <f>VLOOKUP('Downloaded Data'!CV22,Key!$A$956:$C$957,3)</f>
        <v>Expressiveness</v>
      </c>
      <c r="DQ22" s="1" t="str">
        <f>VLOOKUP('Downloaded Data'!CW22,Key!$A$959:$C$960,3)</f>
        <v>Results_Worth_Effort</v>
      </c>
      <c r="DR22" s="1" t="str">
        <f>VLOOKUP('Downloaded Data'!CX22,Key!$A$962:$C$963,3)</f>
        <v>Exploration</v>
      </c>
      <c r="DS22" s="1" t="str">
        <f>VLOOKUP('Downloaded Data'!CY22,Key!$A$965:$C$966,3)</f>
        <v>Immersion</v>
      </c>
      <c r="DT22" s="1" t="str">
        <f>VLOOKUP('Downloaded Data'!CZ22,Key!$A$968:$C$969,3)</f>
        <v>Exploration</v>
      </c>
      <c r="DU22" s="1">
        <f t="shared" si="26"/>
        <v>5</v>
      </c>
      <c r="DV22" s="1">
        <f t="shared" si="27"/>
        <v>3</v>
      </c>
      <c r="DW22" s="1">
        <f t="shared" si="28"/>
        <v>1</v>
      </c>
      <c r="DX22" s="1">
        <f t="shared" si="29"/>
        <v>2</v>
      </c>
      <c r="DY22" s="1">
        <f t="shared" si="30"/>
        <v>1</v>
      </c>
      <c r="DZ22" s="1">
        <f t="shared" si="31"/>
        <v>3</v>
      </c>
      <c r="EA22" s="4">
        <f t="shared" si="32"/>
        <v>32.5</v>
      </c>
      <c r="EB22" s="4">
        <f t="shared" si="33"/>
        <v>18</v>
      </c>
      <c r="EC22" s="4">
        <f t="shared" si="34"/>
        <v>5.5</v>
      </c>
      <c r="ED22" s="4">
        <f t="shared" si="35"/>
        <v>13</v>
      </c>
      <c r="EE22" s="4">
        <f t="shared" si="36"/>
        <v>6.5</v>
      </c>
      <c r="EF22" s="4">
        <f t="shared" si="37"/>
        <v>22.5</v>
      </c>
      <c r="EG22" s="4">
        <f t="shared" si="38"/>
        <v>65.333333333333329</v>
      </c>
      <c r="EH22" s="1" t="str">
        <f>VLOOKUP('Downloaded Data'!DA22,Key!$A$971:$B$972,2)</f>
        <v>A: Writing Interface</v>
      </c>
    </row>
    <row r="23" spans="1:139" x14ac:dyDescent="0.2">
      <c r="A23" t="s">
        <v>600</v>
      </c>
      <c r="B23" t="s">
        <v>579</v>
      </c>
      <c r="C23" t="s">
        <v>109</v>
      </c>
      <c r="D23" s="3">
        <v>24</v>
      </c>
      <c r="E23" s="1" t="str">
        <f>VLOOKUP('Downloaded Data'!E23,Key!$A$5:$B$250,2)</f>
        <v>Poland</v>
      </c>
      <c r="F23" s="1">
        <f>7 - ('Downloaded Data'!G23 + 1)</f>
        <v>6</v>
      </c>
      <c r="G23" s="1">
        <f>7 - ('Downloaded Data'!H23 + 1)</f>
        <v>5</v>
      </c>
      <c r="H23" s="1">
        <f>'Downloaded Data'!I23 + 1</f>
        <v>2</v>
      </c>
      <c r="I23" s="1">
        <f xml:space="preserve"> 7 - ('Downloaded Data'!J23 + 1)</f>
        <v>6</v>
      </c>
      <c r="J23" s="1">
        <f>'Downloaded Data'!K23 + 1</f>
        <v>5</v>
      </c>
      <c r="K23" s="1">
        <f>'Downloaded Data'!L23 + 1</f>
        <v>5</v>
      </c>
      <c r="L23" s="4">
        <f t="shared" si="0"/>
        <v>4.833333333333333</v>
      </c>
      <c r="M23" s="1">
        <f>7 - ('Downloaded Data'!N23 + 1)</f>
        <v>4</v>
      </c>
      <c r="N23" s="1">
        <f>'Downloaded Data'!O23 + 1</f>
        <v>5</v>
      </c>
      <c r="O23" s="1">
        <f>'Downloaded Data'!P23 + 1</f>
        <v>5</v>
      </c>
      <c r="P23" s="1">
        <f>'Downloaded Data'!Q23 + 1</f>
        <v>5</v>
      </c>
      <c r="Q23" s="1">
        <f>'Downloaded Data'!R23 + 1</f>
        <v>6</v>
      </c>
      <c r="R23" s="1">
        <f>'Downloaded Data'!S23 + 1</f>
        <v>5</v>
      </c>
      <c r="S23" s="4">
        <f t="shared" si="1"/>
        <v>5</v>
      </c>
      <c r="T23" s="1">
        <f>'Downloaded Data'!U23 + 1</f>
        <v>3</v>
      </c>
      <c r="U23" s="1">
        <f xml:space="preserve"> 7 - ('Downloaded Data'!V23 + 1)</f>
        <v>2</v>
      </c>
      <c r="V23" s="1">
        <f>'Downloaded Data'!W23 + 1</f>
        <v>2</v>
      </c>
      <c r="W23" s="1">
        <f>7 - ('Downloaded Data'!X23 + 1)</f>
        <v>2</v>
      </c>
      <c r="X23" s="1">
        <f>7 - ('Downloaded Data'!Y23 + 1)</f>
        <v>6</v>
      </c>
      <c r="Y23" s="1">
        <f>7 - ('Downloaded Data'!Z23 + 1)</f>
        <v>2</v>
      </c>
      <c r="Z23" s="1">
        <f>7 - ('Downloaded Data'!AA23 + 1)</f>
        <v>2</v>
      </c>
      <c r="AA23" s="1">
        <f>'Downloaded Data'!AB23 + 1</f>
        <v>2</v>
      </c>
      <c r="AB23" s="5">
        <f t="shared" si="2"/>
        <v>2.625</v>
      </c>
      <c r="AC23" s="2">
        <f t="shared" si="3"/>
        <v>4</v>
      </c>
      <c r="AD23" s="1" t="s">
        <v>426</v>
      </c>
      <c r="AE23" s="3">
        <v>9</v>
      </c>
      <c r="AF23" s="3">
        <v>8</v>
      </c>
      <c r="AG23" s="3">
        <v>5</v>
      </c>
      <c r="AH23" s="3">
        <v>8</v>
      </c>
      <c r="AI23" s="3">
        <v>1</v>
      </c>
      <c r="AJ23" s="3">
        <v>9</v>
      </c>
      <c r="AK23" s="3">
        <v>0</v>
      </c>
      <c r="AL23" s="3">
        <v>9</v>
      </c>
      <c r="AM23" s="4">
        <f t="shared" si="4"/>
        <v>8.5</v>
      </c>
      <c r="AN23" s="4">
        <f t="shared" si="5"/>
        <v>4.5</v>
      </c>
      <c r="AO23" s="4">
        <f t="shared" si="6"/>
        <v>7</v>
      </c>
      <c r="AP23" s="4">
        <f t="shared" si="7"/>
        <v>4.5</v>
      </c>
      <c r="AQ23" s="4">
        <f t="shared" si="8"/>
        <v>6.125</v>
      </c>
      <c r="AR23" s="3">
        <v>4</v>
      </c>
      <c r="AS23" s="3">
        <v>9</v>
      </c>
      <c r="AT23" s="3">
        <v>0</v>
      </c>
      <c r="AU23" s="3">
        <v>2</v>
      </c>
      <c r="AV23" s="3">
        <v>6</v>
      </c>
      <c r="AW23" s="3">
        <v>0</v>
      </c>
      <c r="AX23" s="3">
        <v>7</v>
      </c>
      <c r="AY23" s="3">
        <v>7</v>
      </c>
      <c r="AZ23" s="3">
        <v>6</v>
      </c>
      <c r="BA23" s="3">
        <v>6</v>
      </c>
      <c r="BB23" s="3">
        <v>0</v>
      </c>
      <c r="BC23" s="3">
        <v>0</v>
      </c>
      <c r="BD23" s="1" t="str">
        <f>VLOOKUP('Downloaded Data'!AZ23,Key!$A$638:$C$639,3)</f>
        <v>Exploration</v>
      </c>
      <c r="BE23" s="1" t="str">
        <f>VLOOKUP('Downloaded Data'!BA23,Key!$A$641:$C$642,3)</f>
        <v>Results_Worth_Effort</v>
      </c>
      <c r="BF23" s="1" t="str">
        <f>VLOOKUP('Downloaded Data'!BB23,Key!$A$644:$C$645,3)</f>
        <v>Enjoyment</v>
      </c>
      <c r="BG23" s="1" t="str">
        <f>VLOOKUP('Downloaded Data'!BC23,Key!$A$647:$C$648,3)</f>
        <v>Results_Worth_Effort</v>
      </c>
      <c r="BH23" s="1" t="str">
        <f>VLOOKUP('Downloaded Data'!BD23,Key!$A$650:$C$651,3)</f>
        <v>Enjoyment</v>
      </c>
      <c r="BI23" s="1" t="str">
        <f>VLOOKUP('Downloaded Data'!BE23,Key!$A$653:$C$654,3)</f>
        <v>Exploration</v>
      </c>
      <c r="BJ23" s="1" t="str">
        <f>VLOOKUP('Downloaded Data'!BF23,Key!$A$656:$C$657,3)</f>
        <v>Expressiveness</v>
      </c>
      <c r="BK23" s="1" t="str">
        <f>VLOOKUP('Downloaded Data'!BG23,Key!$A$659:$C$660,3)</f>
        <v>Results_Worth_Effort</v>
      </c>
      <c r="BL23" s="1" t="str">
        <f>VLOOKUP('Downloaded Data'!BH23,Key!$A$662:$C$663,3)</f>
        <v>Expressiveness</v>
      </c>
      <c r="BM23" s="1" t="str">
        <f>VLOOKUP('Downloaded Data'!BI23,Key!$A$665:$C$666,3)</f>
        <v>Exploration</v>
      </c>
      <c r="BN23" s="1" t="str">
        <f>VLOOKUP('Downloaded Data'!BJ23,Key!$A$668:$C$669,3)</f>
        <v>Expressiveness</v>
      </c>
      <c r="BO23" s="1" t="str">
        <f>VLOOKUP('Downloaded Data'!BK23,Key!$A$671:$D$672,3)</f>
        <v>Results_Worth_Effort</v>
      </c>
      <c r="BP23" s="1" t="str">
        <f>VLOOKUP('Downloaded Data'!BL23,Key!$A$674:$C$675,3)</f>
        <v>Exploration</v>
      </c>
      <c r="BQ23" s="1" t="str">
        <f>VLOOKUP('Downloaded Data'!BM23,Key!$A$677:$C$678,3)</f>
        <v>Immersion</v>
      </c>
      <c r="BR23" s="1" t="str">
        <f>VLOOKUP('Downloaded Data'!BN23,Key!$A$680:$C$681,3)</f>
        <v>Exploration</v>
      </c>
      <c r="BS23" s="1">
        <f t="shared" si="9"/>
        <v>5</v>
      </c>
      <c r="BT23" s="1">
        <f t="shared" si="10"/>
        <v>3</v>
      </c>
      <c r="BU23" s="1">
        <f t="shared" si="11"/>
        <v>0</v>
      </c>
      <c r="BV23" s="1">
        <f t="shared" si="12"/>
        <v>4</v>
      </c>
      <c r="BW23" s="1">
        <f t="shared" si="13"/>
        <v>2</v>
      </c>
      <c r="BX23" s="1">
        <f t="shared" si="14"/>
        <v>1</v>
      </c>
      <c r="BY23" s="4">
        <f t="shared" si="15"/>
        <v>40</v>
      </c>
      <c r="BZ23" s="4">
        <f t="shared" si="16"/>
        <v>18</v>
      </c>
      <c r="CA23" s="4">
        <f t="shared" si="17"/>
        <v>0</v>
      </c>
      <c r="CB23" s="4">
        <f t="shared" si="18"/>
        <v>20</v>
      </c>
      <c r="CC23" s="4">
        <v>9</v>
      </c>
      <c r="CD23" s="4">
        <f t="shared" si="19"/>
        <v>0</v>
      </c>
      <c r="CE23" s="4">
        <f t="shared" si="20"/>
        <v>58</v>
      </c>
      <c r="CF23" s="1" t="s">
        <v>107</v>
      </c>
      <c r="CG23" s="3">
        <v>10</v>
      </c>
      <c r="CH23" s="3">
        <v>9</v>
      </c>
      <c r="CI23" s="3">
        <v>10</v>
      </c>
      <c r="CJ23" s="3">
        <v>10</v>
      </c>
      <c r="CK23" s="3">
        <v>4</v>
      </c>
      <c r="CL23" s="3">
        <v>8</v>
      </c>
      <c r="CM23" s="3">
        <v>0</v>
      </c>
      <c r="CN23" s="3">
        <v>10</v>
      </c>
      <c r="CO23" s="4">
        <f t="shared" si="21"/>
        <v>9.5</v>
      </c>
      <c r="CP23" s="4">
        <f t="shared" si="22"/>
        <v>7</v>
      </c>
      <c r="CQ23" s="4">
        <f t="shared" si="23"/>
        <v>10</v>
      </c>
      <c r="CR23" s="4">
        <f t="shared" si="24"/>
        <v>4</v>
      </c>
      <c r="CS23" s="4">
        <f t="shared" si="25"/>
        <v>7.625</v>
      </c>
      <c r="CT23" s="3">
        <v>10</v>
      </c>
      <c r="CU23" s="3">
        <v>10</v>
      </c>
      <c r="CV23" s="3">
        <v>0</v>
      </c>
      <c r="CW23" s="3">
        <v>5</v>
      </c>
      <c r="CX23" s="3">
        <v>9</v>
      </c>
      <c r="CY23" s="3">
        <v>8</v>
      </c>
      <c r="CZ23" s="3">
        <v>9</v>
      </c>
      <c r="DA23" s="3">
        <v>9</v>
      </c>
      <c r="DB23" s="3">
        <v>9</v>
      </c>
      <c r="DC23" s="3">
        <v>9</v>
      </c>
      <c r="DD23" s="3">
        <v>0</v>
      </c>
      <c r="DE23" s="3">
        <v>1</v>
      </c>
      <c r="DF23" s="1" t="str">
        <f>VLOOKUP('Downloaded Data'!CL23,Key!$A$926:$C$927,3)</f>
        <v>Exploration</v>
      </c>
      <c r="DG23" s="1" t="str">
        <f>VLOOKUP('Downloaded Data'!CM23,Key!$A$929:$C$930,3)</f>
        <v>Expressiveness</v>
      </c>
      <c r="DH23" s="1" t="str">
        <f>VLOOKUP('Downloaded Data'!CN23,Key!$A$932:$C$933,3)</f>
        <v>Enjoyment</v>
      </c>
      <c r="DI23" s="1" t="str">
        <f>VLOOKUP('Downloaded Data'!CO23,Key!$A$935:$C$936,3)</f>
        <v>Results_Worth_Effort</v>
      </c>
      <c r="DJ23" s="1" t="str">
        <f>VLOOKUP('Downloaded Data'!CP23,Key!$A$938:$C$939,3)</f>
        <v>Enjoyment</v>
      </c>
      <c r="DK23" s="1" t="str">
        <f>VLOOKUP('Downloaded Data'!CQ23,Key!$A$941:$C$942,3)</f>
        <v>Exploration</v>
      </c>
      <c r="DL23" s="1" t="str">
        <f>VLOOKUP('Downloaded Data'!CR23,Key!$A$944:$C$945,3)</f>
        <v>Expressiveness</v>
      </c>
      <c r="DM23" s="1" t="str">
        <f>VLOOKUP('Downloaded Data'!CS23,Key!$A$947:$C$948,3)</f>
        <v>Results_Worth_Effort</v>
      </c>
      <c r="DN23" s="1" t="str">
        <f>VLOOKUP('Downloaded Data'!CT23,Key!$A$947:$D$948,3)</f>
        <v>Collaboration</v>
      </c>
      <c r="DO23" s="1" t="str">
        <f>VLOOKUP('Downloaded Data'!CU23,Key!$A$953:$D$954,3)</f>
        <v>Exploration</v>
      </c>
      <c r="DP23" s="1" t="str">
        <f>VLOOKUP('Downloaded Data'!CV23,Key!$A$956:$C$957,3)</f>
        <v>Expressiveness</v>
      </c>
      <c r="DQ23" s="1" t="str">
        <f>VLOOKUP('Downloaded Data'!CW23,Key!$A$959:$C$960,3)</f>
        <v>Enjoyment</v>
      </c>
      <c r="DR23" s="1" t="str">
        <f>VLOOKUP('Downloaded Data'!CX23,Key!$A$962:$C$963,3)</f>
        <v>Exploration</v>
      </c>
      <c r="DS23" s="1" t="str">
        <f>VLOOKUP('Downloaded Data'!CY23,Key!$A$965:$C$966,3)</f>
        <v>Immersion</v>
      </c>
      <c r="DT23" s="1" t="str">
        <f>VLOOKUP('Downloaded Data'!CZ23,Key!$A$968:$C$969,3)</f>
        <v>Enjoyment</v>
      </c>
      <c r="DU23" s="1">
        <f t="shared" si="26"/>
        <v>4</v>
      </c>
      <c r="DV23" s="1">
        <f t="shared" si="27"/>
        <v>3</v>
      </c>
      <c r="DW23" s="1">
        <f t="shared" si="28"/>
        <v>1</v>
      </c>
      <c r="DX23" s="1">
        <f t="shared" si="29"/>
        <v>2</v>
      </c>
      <c r="DY23" s="1">
        <f t="shared" si="30"/>
        <v>4</v>
      </c>
      <c r="DZ23" s="1">
        <f t="shared" si="31"/>
        <v>1</v>
      </c>
      <c r="EA23" s="4">
        <f t="shared" si="32"/>
        <v>38</v>
      </c>
      <c r="EB23" s="4">
        <f t="shared" si="33"/>
        <v>27</v>
      </c>
      <c r="EC23" s="4">
        <f t="shared" si="34"/>
        <v>0</v>
      </c>
      <c r="ED23" s="4">
        <f t="shared" si="35"/>
        <v>19</v>
      </c>
      <c r="EE23" s="4">
        <f t="shared" si="36"/>
        <v>38</v>
      </c>
      <c r="EF23" s="4">
        <f t="shared" si="37"/>
        <v>4.5</v>
      </c>
      <c r="EG23" s="4">
        <f t="shared" si="38"/>
        <v>77.666666666666671</v>
      </c>
      <c r="EH23" s="1" t="str">
        <f>VLOOKUP('Downloaded Data'!DA23,Key!$A$971:$B$972,2)</f>
        <v>B: Music/Painting Interface</v>
      </c>
    </row>
    <row r="24" spans="1:139" x14ac:dyDescent="0.2">
      <c r="A24" t="s">
        <v>600</v>
      </c>
      <c r="B24" t="s">
        <v>580</v>
      </c>
      <c r="C24" t="s">
        <v>109</v>
      </c>
      <c r="D24" s="3">
        <v>20</v>
      </c>
      <c r="E24" s="1" t="str">
        <f>VLOOKUP('Downloaded Data'!E24,Key!$A$5:$B$250,2)</f>
        <v>Poland</v>
      </c>
      <c r="F24" s="1">
        <f>7 - ('Downloaded Data'!G24 + 1)</f>
        <v>5</v>
      </c>
      <c r="G24" s="1">
        <f>7 - ('Downloaded Data'!H24 + 1)</f>
        <v>5</v>
      </c>
      <c r="H24" s="1">
        <f>'Downloaded Data'!I24 + 1</f>
        <v>4</v>
      </c>
      <c r="I24" s="1">
        <f xml:space="preserve"> 7 - ('Downloaded Data'!J24 + 1)</f>
        <v>5</v>
      </c>
      <c r="J24" s="1">
        <f>'Downloaded Data'!K24 + 1</f>
        <v>4</v>
      </c>
      <c r="K24" s="1">
        <f>'Downloaded Data'!L24 + 1</f>
        <v>5</v>
      </c>
      <c r="L24" s="4">
        <f t="shared" si="0"/>
        <v>4.666666666666667</v>
      </c>
      <c r="M24" s="1">
        <f>7 - ('Downloaded Data'!N24 + 1)</f>
        <v>5</v>
      </c>
      <c r="N24" s="1">
        <f>'Downloaded Data'!O24 + 1</f>
        <v>5</v>
      </c>
      <c r="O24" s="1">
        <f>'Downloaded Data'!P24 + 1</f>
        <v>4</v>
      </c>
      <c r="P24" s="1">
        <f>'Downloaded Data'!Q24 + 1</f>
        <v>5</v>
      </c>
      <c r="Q24" s="1">
        <f>'Downloaded Data'!R24 + 1</f>
        <v>5</v>
      </c>
      <c r="R24" s="1">
        <f>'Downloaded Data'!S24 + 1</f>
        <v>5</v>
      </c>
      <c r="S24" s="4">
        <f t="shared" si="1"/>
        <v>4.833333333333333</v>
      </c>
      <c r="T24" s="1">
        <f>'Downloaded Data'!U24 + 1</f>
        <v>3</v>
      </c>
      <c r="U24" s="1">
        <f xml:space="preserve"> 7 - ('Downloaded Data'!V24 + 1)</f>
        <v>2</v>
      </c>
      <c r="V24" s="1">
        <f>'Downloaded Data'!W24 + 1</f>
        <v>2</v>
      </c>
      <c r="W24" s="1">
        <f>7 - ('Downloaded Data'!X24 + 1)</f>
        <v>2</v>
      </c>
      <c r="X24" s="1">
        <f>7 - ('Downloaded Data'!Y24 + 1)</f>
        <v>2</v>
      </c>
      <c r="Y24" s="1">
        <f>7 - ('Downloaded Data'!Z24 + 1)</f>
        <v>4</v>
      </c>
      <c r="Z24" s="1">
        <f>7 - ('Downloaded Data'!AA24 + 1)</f>
        <v>3</v>
      </c>
      <c r="AA24" s="1">
        <f>'Downloaded Data'!AB24 + 1</f>
        <v>3</v>
      </c>
      <c r="AB24" s="5">
        <f t="shared" si="2"/>
        <v>2.625</v>
      </c>
      <c r="AC24" s="2">
        <f t="shared" si="3"/>
        <v>3.9</v>
      </c>
      <c r="AD24" s="1" t="s">
        <v>108</v>
      </c>
      <c r="AE24" s="3">
        <v>6</v>
      </c>
      <c r="AF24" s="3">
        <v>7</v>
      </c>
      <c r="AG24" s="3">
        <v>9</v>
      </c>
      <c r="AH24" s="3">
        <v>9</v>
      </c>
      <c r="AI24" s="3">
        <v>6</v>
      </c>
      <c r="AJ24" s="3">
        <v>2</v>
      </c>
      <c r="AK24" s="3">
        <v>1</v>
      </c>
      <c r="AL24" s="3">
        <v>8</v>
      </c>
      <c r="AM24" s="4">
        <f t="shared" si="4"/>
        <v>7.5</v>
      </c>
      <c r="AN24" s="4">
        <f t="shared" si="5"/>
        <v>7.5</v>
      </c>
      <c r="AO24" s="4">
        <f t="shared" si="6"/>
        <v>7.5</v>
      </c>
      <c r="AP24" s="4">
        <f t="shared" si="7"/>
        <v>1.5</v>
      </c>
      <c r="AQ24" s="4">
        <f t="shared" si="8"/>
        <v>6</v>
      </c>
      <c r="AR24" s="3">
        <v>4</v>
      </c>
      <c r="AS24" s="3">
        <v>2</v>
      </c>
      <c r="AT24" s="3">
        <v>0</v>
      </c>
      <c r="AU24" s="3">
        <v>1</v>
      </c>
      <c r="AV24" s="3">
        <v>3</v>
      </c>
      <c r="AW24" s="3">
        <v>6</v>
      </c>
      <c r="AX24" s="3">
        <v>4</v>
      </c>
      <c r="AY24" s="3">
        <v>2</v>
      </c>
      <c r="AZ24" s="3">
        <v>4</v>
      </c>
      <c r="BA24" s="3">
        <v>3</v>
      </c>
      <c r="BB24" s="3">
        <v>0</v>
      </c>
      <c r="BC24" s="3">
        <v>6</v>
      </c>
      <c r="BD24" s="1" t="str">
        <f>VLOOKUP('Downloaded Data'!AZ24,Key!$A$638:$C$639,3)</f>
        <v>Exploration</v>
      </c>
      <c r="BE24" s="1" t="str">
        <f>VLOOKUP('Downloaded Data'!BA24,Key!$A$641:$C$642,3)</f>
        <v>Results_Worth_Effort</v>
      </c>
      <c r="BF24" s="1" t="str">
        <f>VLOOKUP('Downloaded Data'!BB24,Key!$A$644:$C$645,3)</f>
        <v>Immersion</v>
      </c>
      <c r="BG24" s="1" t="str">
        <f>VLOOKUP('Downloaded Data'!BC24,Key!$A$647:$C$648,3)</f>
        <v>Results_Worth_Effort</v>
      </c>
      <c r="BH24" s="1" t="str">
        <f>VLOOKUP('Downloaded Data'!BD24,Key!$A$650:$C$651,3)</f>
        <v>Enjoyment</v>
      </c>
      <c r="BI24" s="1" t="str">
        <f>VLOOKUP('Downloaded Data'!BE24,Key!$A$653:$C$654,3)</f>
        <v>Results_Worth_Effort</v>
      </c>
      <c r="BJ24" s="1" t="str">
        <f>VLOOKUP('Downloaded Data'!BF24,Key!$A$656:$C$657,3)</f>
        <v>Expressiveness</v>
      </c>
      <c r="BK24" s="1" t="str">
        <f>VLOOKUP('Downloaded Data'!BG24,Key!$A$659:$C$660,3)</f>
        <v>Results_Worth_Effort</v>
      </c>
      <c r="BL24" s="1" t="str">
        <f>VLOOKUP('Downloaded Data'!BH24,Key!$A$662:$C$663,3)</f>
        <v>Expressiveness</v>
      </c>
      <c r="BM24" s="1" t="str">
        <f>VLOOKUP('Downloaded Data'!BI24,Key!$A$665:$C$666,3)</f>
        <v>Exploration</v>
      </c>
      <c r="BN24" s="1" t="str">
        <f>VLOOKUP('Downloaded Data'!BJ24,Key!$A$668:$C$669,3)</f>
        <v>Expressiveness</v>
      </c>
      <c r="BO24" s="1" t="str">
        <f>VLOOKUP('Downloaded Data'!BK24,Key!$A$671:$D$672,3)</f>
        <v>Results_Worth_Effort</v>
      </c>
      <c r="BP24" s="1" t="str">
        <f>VLOOKUP('Downloaded Data'!BL24,Key!$A$674:$C$675,3)</f>
        <v>Expressiveness</v>
      </c>
      <c r="BQ24" s="1" t="str">
        <f>VLOOKUP('Downloaded Data'!BM24,Key!$A$677:$C$678,3)</f>
        <v>Immersion</v>
      </c>
      <c r="BR24" s="1" t="str">
        <f>VLOOKUP('Downloaded Data'!BN24,Key!$A$680:$C$681,3)</f>
        <v>Exploration</v>
      </c>
      <c r="BS24" s="1">
        <f t="shared" si="9"/>
        <v>3</v>
      </c>
      <c r="BT24" s="1">
        <f t="shared" si="10"/>
        <v>4</v>
      </c>
      <c r="BU24" s="1">
        <f t="shared" si="11"/>
        <v>0</v>
      </c>
      <c r="BV24" s="1">
        <f t="shared" si="12"/>
        <v>5</v>
      </c>
      <c r="BW24" s="1">
        <f t="shared" si="13"/>
        <v>1</v>
      </c>
      <c r="BX24" s="1">
        <f t="shared" si="14"/>
        <v>2</v>
      </c>
      <c r="BY24" s="4">
        <f t="shared" si="15"/>
        <v>6</v>
      </c>
      <c r="BZ24" s="4">
        <f t="shared" si="16"/>
        <v>12</v>
      </c>
      <c r="CA24" s="4">
        <f t="shared" si="17"/>
        <v>0</v>
      </c>
      <c r="CB24" s="4">
        <f t="shared" si="18"/>
        <v>20</v>
      </c>
      <c r="CC24" s="4">
        <v>2.5</v>
      </c>
      <c r="CD24" s="4">
        <f t="shared" si="19"/>
        <v>12</v>
      </c>
      <c r="CE24" s="4">
        <f t="shared" si="20"/>
        <v>35</v>
      </c>
      <c r="CF24" s="1" t="s">
        <v>107</v>
      </c>
      <c r="CG24" s="3">
        <v>4</v>
      </c>
      <c r="CH24" s="3">
        <v>4</v>
      </c>
      <c r="CI24" s="3">
        <v>7</v>
      </c>
      <c r="CJ24" s="3">
        <v>8</v>
      </c>
      <c r="CK24" s="3">
        <v>8</v>
      </c>
      <c r="CL24" s="3">
        <v>0</v>
      </c>
      <c r="CM24" s="3">
        <v>0</v>
      </c>
      <c r="CN24" s="3">
        <v>9</v>
      </c>
      <c r="CO24" s="4">
        <f t="shared" si="21"/>
        <v>6.5</v>
      </c>
      <c r="CP24" s="4">
        <f t="shared" si="22"/>
        <v>8</v>
      </c>
      <c r="CQ24" s="4">
        <f t="shared" si="23"/>
        <v>5.5</v>
      </c>
      <c r="CR24" s="4">
        <f t="shared" si="24"/>
        <v>0</v>
      </c>
      <c r="CS24" s="4">
        <f t="shared" si="25"/>
        <v>5</v>
      </c>
      <c r="CT24" s="3">
        <v>7</v>
      </c>
      <c r="CU24" s="3">
        <v>4</v>
      </c>
      <c r="CV24" s="3">
        <v>0</v>
      </c>
      <c r="CW24" s="3">
        <v>1</v>
      </c>
      <c r="CX24" s="3">
        <v>2</v>
      </c>
      <c r="CY24" s="3">
        <v>0</v>
      </c>
      <c r="CZ24" s="3">
        <v>4</v>
      </c>
      <c r="DA24" s="3">
        <v>1</v>
      </c>
      <c r="DB24" s="3">
        <v>4</v>
      </c>
      <c r="DC24" s="3">
        <v>0</v>
      </c>
      <c r="DD24" s="3">
        <v>0</v>
      </c>
      <c r="DE24" s="3">
        <v>0</v>
      </c>
      <c r="DF24" s="1" t="str">
        <f>VLOOKUP('Downloaded Data'!CL24,Key!$A$926:$C$927,3)</f>
        <v>Exploration</v>
      </c>
      <c r="DG24" s="1" t="str">
        <f>VLOOKUP('Downloaded Data'!CM24,Key!$A$929:$C$930,3)</f>
        <v>Results_Worth_Effort</v>
      </c>
      <c r="DH24" s="1" t="str">
        <f>VLOOKUP('Downloaded Data'!CN24,Key!$A$932:$C$933,3)</f>
        <v>Enjoyment</v>
      </c>
      <c r="DI24" s="1" t="str">
        <f>VLOOKUP('Downloaded Data'!CO24,Key!$A$935:$C$936,3)</f>
        <v>Results_Worth_Effort</v>
      </c>
      <c r="DJ24" s="1" t="str">
        <f>VLOOKUP('Downloaded Data'!CP24,Key!$A$938:$C$939,3)</f>
        <v>Enjoyment</v>
      </c>
      <c r="DK24" s="1" t="str">
        <f>VLOOKUP('Downloaded Data'!CQ24,Key!$A$941:$C$942,3)</f>
        <v>Results_Worth_Effort</v>
      </c>
      <c r="DL24" s="1" t="str">
        <f>VLOOKUP('Downloaded Data'!CR24,Key!$A$944:$C$945,3)</f>
        <v>Expressiveness</v>
      </c>
      <c r="DM24" s="1" t="str">
        <f>VLOOKUP('Downloaded Data'!CS24,Key!$A$947:$C$948,3)</f>
        <v>Results_Worth_Effort</v>
      </c>
      <c r="DN24" s="1" t="str">
        <f>VLOOKUP('Downloaded Data'!CT24,Key!$A$947:$D$948,3)</f>
        <v>Collaboration</v>
      </c>
      <c r="DO24" s="1" t="str">
        <f>VLOOKUP('Downloaded Data'!CU24,Key!$A$953:$D$954,3)</f>
        <v>Exploration</v>
      </c>
      <c r="DP24" s="1" t="str">
        <f>VLOOKUP('Downloaded Data'!CV24,Key!$A$956:$C$957,3)</f>
        <v>Expressiveness</v>
      </c>
      <c r="DQ24" s="1" t="str">
        <f>VLOOKUP('Downloaded Data'!CW24,Key!$A$959:$C$960,3)</f>
        <v>Results_Worth_Effort</v>
      </c>
      <c r="DR24" s="1" t="str">
        <f>VLOOKUP('Downloaded Data'!CX24,Key!$A$962:$C$963,3)</f>
        <v>Expressiveness</v>
      </c>
      <c r="DS24" s="1" t="str">
        <f>VLOOKUP('Downloaded Data'!CY24,Key!$A$965:$C$966,3)</f>
        <v>Immersion</v>
      </c>
      <c r="DT24" s="1" t="str">
        <f>VLOOKUP('Downloaded Data'!CZ24,Key!$A$968:$C$969,3)</f>
        <v>Exploration</v>
      </c>
      <c r="DU24" s="1">
        <f t="shared" si="26"/>
        <v>3</v>
      </c>
      <c r="DV24" s="1">
        <f t="shared" si="27"/>
        <v>3</v>
      </c>
      <c r="DW24" s="1">
        <f t="shared" si="28"/>
        <v>1</v>
      </c>
      <c r="DX24" s="1">
        <f t="shared" si="29"/>
        <v>5</v>
      </c>
      <c r="DY24" s="1">
        <f t="shared" si="30"/>
        <v>2</v>
      </c>
      <c r="DZ24" s="1">
        <f t="shared" si="31"/>
        <v>1</v>
      </c>
      <c r="EA24" s="4">
        <f t="shared" si="32"/>
        <v>7.5</v>
      </c>
      <c r="EB24" s="4">
        <f t="shared" si="33"/>
        <v>3</v>
      </c>
      <c r="EC24" s="4">
        <f t="shared" si="34"/>
        <v>0</v>
      </c>
      <c r="ED24" s="4">
        <f t="shared" si="35"/>
        <v>27.5</v>
      </c>
      <c r="EE24" s="4">
        <f t="shared" si="36"/>
        <v>5</v>
      </c>
      <c r="EF24" s="4">
        <f t="shared" si="37"/>
        <v>0</v>
      </c>
      <c r="EG24" s="4">
        <f t="shared" si="38"/>
        <v>28.666666666666668</v>
      </c>
      <c r="EH24" s="1" t="str">
        <f>VLOOKUP('Downloaded Data'!DA24,Key!$A$971:$B$972,2)</f>
        <v>A: Writing Interface</v>
      </c>
    </row>
    <row r="25" spans="1:139" x14ac:dyDescent="0.2">
      <c r="A25" t="s">
        <v>600</v>
      </c>
      <c r="B25" t="s">
        <v>579</v>
      </c>
      <c r="C25" t="s">
        <v>109</v>
      </c>
      <c r="D25" s="3">
        <v>30</v>
      </c>
      <c r="E25" s="1" t="str">
        <f>VLOOKUP('Downloaded Data'!E25,Key!$A$5:$B$250,2)</f>
        <v>South Africa</v>
      </c>
      <c r="F25" s="1">
        <f>7 - ('Downloaded Data'!G25 + 1)</f>
        <v>3</v>
      </c>
      <c r="G25" s="1">
        <f>7 - ('Downloaded Data'!H25 + 1)</f>
        <v>5</v>
      </c>
      <c r="H25" s="1">
        <f>'Downloaded Data'!I25 + 1</f>
        <v>5</v>
      </c>
      <c r="I25" s="1">
        <f xml:space="preserve"> 7 - ('Downloaded Data'!J25 + 1)</f>
        <v>4</v>
      </c>
      <c r="J25" s="1">
        <f>'Downloaded Data'!K25 + 1</f>
        <v>5</v>
      </c>
      <c r="K25" s="1">
        <f>'Downloaded Data'!L25 + 1</f>
        <v>5</v>
      </c>
      <c r="L25" s="4">
        <f t="shared" si="0"/>
        <v>4.5</v>
      </c>
      <c r="M25" s="1">
        <f>7 - ('Downloaded Data'!N25 + 1)</f>
        <v>6</v>
      </c>
      <c r="N25" s="1">
        <f>'Downloaded Data'!O25 + 1</f>
        <v>5</v>
      </c>
      <c r="O25" s="1">
        <f>'Downloaded Data'!P25 + 1</f>
        <v>5</v>
      </c>
      <c r="P25" s="1">
        <f>'Downloaded Data'!Q25 + 1</f>
        <v>5</v>
      </c>
      <c r="Q25" s="1">
        <f>'Downloaded Data'!R25 + 1</f>
        <v>5</v>
      </c>
      <c r="R25" s="1">
        <f>'Downloaded Data'!S25 + 1</f>
        <v>5</v>
      </c>
      <c r="S25" s="4">
        <f t="shared" si="1"/>
        <v>5.166666666666667</v>
      </c>
      <c r="T25" s="1">
        <f>'Downloaded Data'!U25 + 1</f>
        <v>6</v>
      </c>
      <c r="U25" s="1">
        <f xml:space="preserve"> 7 - ('Downloaded Data'!V25 + 1)</f>
        <v>6</v>
      </c>
      <c r="V25" s="1">
        <f>'Downloaded Data'!W25 + 1</f>
        <v>4</v>
      </c>
      <c r="W25" s="1">
        <f>7 - ('Downloaded Data'!X25 + 1)</f>
        <v>5</v>
      </c>
      <c r="X25" s="1">
        <f>7 - ('Downloaded Data'!Y25 + 1)</f>
        <v>4</v>
      </c>
      <c r="Y25" s="1">
        <f>7 - ('Downloaded Data'!Z25 + 1)</f>
        <v>6</v>
      </c>
      <c r="Z25" s="1">
        <f>7 - ('Downloaded Data'!AA25 + 1)</f>
        <v>4</v>
      </c>
      <c r="AA25" s="1">
        <f>'Downloaded Data'!AB25 + 1</f>
        <v>5</v>
      </c>
      <c r="AB25" s="5">
        <f t="shared" si="2"/>
        <v>5</v>
      </c>
      <c r="AC25" s="2">
        <f t="shared" si="3"/>
        <v>4.9000000000000004</v>
      </c>
      <c r="AD25" s="1" t="s">
        <v>108</v>
      </c>
      <c r="AE25" s="3">
        <v>3</v>
      </c>
      <c r="AF25" s="3">
        <v>8</v>
      </c>
      <c r="AG25" s="3">
        <v>9</v>
      </c>
      <c r="AH25" s="3">
        <v>2</v>
      </c>
      <c r="AI25" s="3">
        <v>1</v>
      </c>
      <c r="AJ25" s="3">
        <v>9</v>
      </c>
      <c r="AK25" s="3">
        <v>7</v>
      </c>
      <c r="AL25" s="3">
        <v>2</v>
      </c>
      <c r="AM25" s="4">
        <f t="shared" si="4"/>
        <v>5</v>
      </c>
      <c r="AN25" s="4">
        <f t="shared" si="5"/>
        <v>1.5</v>
      </c>
      <c r="AO25" s="4">
        <f t="shared" si="6"/>
        <v>6</v>
      </c>
      <c r="AP25" s="4">
        <f t="shared" si="7"/>
        <v>8</v>
      </c>
      <c r="AQ25" s="4">
        <f t="shared" si="8"/>
        <v>5.125</v>
      </c>
      <c r="AR25" s="3">
        <v>10</v>
      </c>
      <c r="AS25" s="3">
        <v>9</v>
      </c>
      <c r="AT25" s="3">
        <v>4</v>
      </c>
      <c r="AU25" s="3">
        <v>9</v>
      </c>
      <c r="AV25" s="3">
        <v>10</v>
      </c>
      <c r="AW25" s="3">
        <v>10</v>
      </c>
      <c r="AX25" s="3">
        <v>10</v>
      </c>
      <c r="AY25" s="3">
        <v>10</v>
      </c>
      <c r="AZ25" s="3">
        <v>10</v>
      </c>
      <c r="BA25" s="3">
        <v>10</v>
      </c>
      <c r="BB25" s="3">
        <v>5</v>
      </c>
      <c r="BC25" s="3">
        <v>8</v>
      </c>
      <c r="BD25" s="1" t="str">
        <f>VLOOKUP('Downloaded Data'!AZ25,Key!$A$638:$C$639,3)</f>
        <v>Exploration</v>
      </c>
      <c r="BE25" s="1" t="str">
        <f>VLOOKUP('Downloaded Data'!BA25,Key!$A$641:$C$642,3)</f>
        <v>Expressiveness</v>
      </c>
      <c r="BF25" s="1" t="str">
        <f>VLOOKUP('Downloaded Data'!BB25,Key!$A$644:$C$645,3)</f>
        <v>Enjoyment</v>
      </c>
      <c r="BG25" s="1" t="str">
        <f>VLOOKUP('Downloaded Data'!BC25,Key!$A$647:$C$648,3)</f>
        <v>Results_Worth_Effort</v>
      </c>
      <c r="BH25" s="1" t="str">
        <f>VLOOKUP('Downloaded Data'!BD25,Key!$A$650:$C$651,3)</f>
        <v>Enjoyment</v>
      </c>
      <c r="BI25" s="1" t="str">
        <f>VLOOKUP('Downloaded Data'!BE25,Key!$A$653:$C$654,3)</f>
        <v>Exploration</v>
      </c>
      <c r="BJ25" s="1" t="str">
        <f>VLOOKUP('Downloaded Data'!BF25,Key!$A$656:$C$657,3)</f>
        <v>Expressiveness</v>
      </c>
      <c r="BK25" s="1" t="str">
        <f>VLOOKUP('Downloaded Data'!BG25,Key!$A$659:$C$660,3)</f>
        <v>Results_Worth_Effort</v>
      </c>
      <c r="BL25" s="1" t="str">
        <f>VLOOKUP('Downloaded Data'!BH25,Key!$A$662:$C$663,3)</f>
        <v>Expressiveness</v>
      </c>
      <c r="BM25" s="1" t="str">
        <f>VLOOKUP('Downloaded Data'!BI25,Key!$A$665:$C$666,3)</f>
        <v>Exploration</v>
      </c>
      <c r="BN25" s="1" t="str">
        <f>VLOOKUP('Downloaded Data'!BJ25,Key!$A$668:$C$669,3)</f>
        <v>Collaboration</v>
      </c>
      <c r="BO25" s="1" t="str">
        <f>VLOOKUP('Downloaded Data'!BK25,Key!$A$671:$D$672,3)</f>
        <v>Results_Worth_Effort</v>
      </c>
      <c r="BP25" s="1" t="str">
        <f>VLOOKUP('Downloaded Data'!BL25,Key!$A$674:$C$675,3)</f>
        <v>Exploration</v>
      </c>
      <c r="BQ25" s="1" t="str">
        <f>VLOOKUP('Downloaded Data'!BM25,Key!$A$677:$C$678,3)</f>
        <v>Immersion</v>
      </c>
      <c r="BR25" s="1" t="str">
        <f>VLOOKUP('Downloaded Data'!BN25,Key!$A$680:$C$681,3)</f>
        <v>Exploration</v>
      </c>
      <c r="BS25" s="1">
        <f t="shared" si="9"/>
        <v>5</v>
      </c>
      <c r="BT25" s="1">
        <f t="shared" si="10"/>
        <v>3</v>
      </c>
      <c r="BU25" s="1">
        <f t="shared" si="11"/>
        <v>1</v>
      </c>
      <c r="BV25" s="1">
        <f t="shared" si="12"/>
        <v>3</v>
      </c>
      <c r="BW25" s="1">
        <f t="shared" si="13"/>
        <v>2</v>
      </c>
      <c r="BX25" s="1">
        <f t="shared" si="14"/>
        <v>1</v>
      </c>
      <c r="BY25" s="4">
        <f t="shared" si="15"/>
        <v>47.5</v>
      </c>
      <c r="BZ25" s="4">
        <f t="shared" si="16"/>
        <v>30</v>
      </c>
      <c r="CA25" s="4">
        <f t="shared" si="17"/>
        <v>4.5</v>
      </c>
      <c r="CB25" s="4">
        <f t="shared" si="18"/>
        <v>30</v>
      </c>
      <c r="CC25" s="4">
        <v>19</v>
      </c>
      <c r="CD25" s="4">
        <f t="shared" si="19"/>
        <v>9</v>
      </c>
      <c r="CE25" s="4">
        <f t="shared" si="20"/>
        <v>93.333333333333329</v>
      </c>
      <c r="CF25" s="1" t="s">
        <v>427</v>
      </c>
      <c r="CG25" s="3">
        <v>10</v>
      </c>
      <c r="CH25" s="3">
        <v>9</v>
      </c>
      <c r="CI25" s="3">
        <v>9</v>
      </c>
      <c r="CJ25" s="3">
        <v>2</v>
      </c>
      <c r="CK25" s="3">
        <v>6</v>
      </c>
      <c r="CL25" s="3">
        <v>4</v>
      </c>
      <c r="CM25" s="3">
        <v>5</v>
      </c>
      <c r="CN25" s="3">
        <v>6</v>
      </c>
      <c r="CO25" s="4">
        <f t="shared" si="21"/>
        <v>7.5</v>
      </c>
      <c r="CP25" s="4">
        <f t="shared" si="22"/>
        <v>4</v>
      </c>
      <c r="CQ25" s="4">
        <f t="shared" si="23"/>
        <v>9.5</v>
      </c>
      <c r="CR25" s="4">
        <f t="shared" si="24"/>
        <v>4.5</v>
      </c>
      <c r="CS25" s="4">
        <f t="shared" si="25"/>
        <v>6.375</v>
      </c>
      <c r="CT25" s="3">
        <v>8</v>
      </c>
      <c r="CU25" s="3">
        <v>8</v>
      </c>
      <c r="CV25" s="3">
        <v>3</v>
      </c>
      <c r="CW25" s="3">
        <v>10</v>
      </c>
      <c r="CX25" s="3">
        <v>8</v>
      </c>
      <c r="CY25" s="3">
        <v>10</v>
      </c>
      <c r="CZ25" s="3">
        <v>9</v>
      </c>
      <c r="DA25" s="3">
        <v>7</v>
      </c>
      <c r="DB25" s="3">
        <v>3</v>
      </c>
      <c r="DC25" s="3">
        <v>8</v>
      </c>
      <c r="DD25" s="3">
        <v>2</v>
      </c>
      <c r="DE25" s="3">
        <v>8</v>
      </c>
      <c r="DF25" s="1" t="str">
        <f>VLOOKUP('Downloaded Data'!CL25,Key!$A$926:$C$927,3)</f>
        <v>Exploration</v>
      </c>
      <c r="DG25" s="1" t="str">
        <f>VLOOKUP('Downloaded Data'!CM25,Key!$A$929:$C$930,3)</f>
        <v>Expressiveness</v>
      </c>
      <c r="DH25" s="1" t="str">
        <f>VLOOKUP('Downloaded Data'!CN25,Key!$A$932:$C$933,3)</f>
        <v>Enjoyment</v>
      </c>
      <c r="DI25" s="1" t="str">
        <f>VLOOKUP('Downloaded Data'!CO25,Key!$A$935:$C$936,3)</f>
        <v>Results_Worth_Effort</v>
      </c>
      <c r="DJ25" s="1" t="str">
        <f>VLOOKUP('Downloaded Data'!CP25,Key!$A$938:$C$939,3)</f>
        <v>Collaboration</v>
      </c>
      <c r="DK25" s="1" t="str">
        <f>VLOOKUP('Downloaded Data'!CQ25,Key!$A$941:$C$942,3)</f>
        <v>Results_Worth_Effort</v>
      </c>
      <c r="DL25" s="1" t="str">
        <f>VLOOKUP('Downloaded Data'!CR25,Key!$A$944:$C$945,3)</f>
        <v>Expressiveness</v>
      </c>
      <c r="DM25" s="1" t="str">
        <f>VLOOKUP('Downloaded Data'!CS25,Key!$A$947:$C$948,3)</f>
        <v>Collaboration</v>
      </c>
      <c r="DN25" s="1" t="str">
        <f>VLOOKUP('Downloaded Data'!CT25,Key!$A$947:$D$948,3)</f>
        <v>Collaboration</v>
      </c>
      <c r="DO25" s="1" t="str">
        <f>VLOOKUP('Downloaded Data'!CU25,Key!$A$953:$D$954,3)</f>
        <v>Exploration</v>
      </c>
      <c r="DP25" s="1" t="str">
        <f>VLOOKUP('Downloaded Data'!CV25,Key!$A$956:$C$957,3)</f>
        <v>Collaboration</v>
      </c>
      <c r="DQ25" s="1" t="str">
        <f>VLOOKUP('Downloaded Data'!CW25,Key!$A$959:$C$960,3)</f>
        <v>Results_Worth_Effort</v>
      </c>
      <c r="DR25" s="1" t="str">
        <f>VLOOKUP('Downloaded Data'!CX25,Key!$A$962:$C$963,3)</f>
        <v>Exploration</v>
      </c>
      <c r="DS25" s="1" t="str">
        <f>VLOOKUP('Downloaded Data'!CY25,Key!$A$965:$C$966,3)</f>
        <v>Immersion</v>
      </c>
      <c r="DT25" s="1" t="str">
        <f>VLOOKUP('Downloaded Data'!CZ25,Key!$A$968:$C$969,3)</f>
        <v>Exploration</v>
      </c>
      <c r="DU25" s="1">
        <f t="shared" si="26"/>
        <v>4</v>
      </c>
      <c r="DV25" s="1">
        <f t="shared" si="27"/>
        <v>2</v>
      </c>
      <c r="DW25" s="1">
        <f t="shared" si="28"/>
        <v>4</v>
      </c>
      <c r="DX25" s="1">
        <f t="shared" si="29"/>
        <v>3</v>
      </c>
      <c r="DY25" s="1">
        <f t="shared" si="30"/>
        <v>1</v>
      </c>
      <c r="DZ25" s="1">
        <f t="shared" si="31"/>
        <v>1</v>
      </c>
      <c r="EA25" s="4">
        <f t="shared" si="32"/>
        <v>30</v>
      </c>
      <c r="EB25" s="4">
        <f t="shared" si="33"/>
        <v>16</v>
      </c>
      <c r="EC25" s="4">
        <f t="shared" si="34"/>
        <v>10</v>
      </c>
      <c r="ED25" s="4">
        <f t="shared" si="35"/>
        <v>16.5</v>
      </c>
      <c r="EE25" s="4">
        <f t="shared" si="36"/>
        <v>7.5</v>
      </c>
      <c r="EF25" s="4">
        <f t="shared" si="37"/>
        <v>9</v>
      </c>
      <c r="EG25" s="4">
        <f t="shared" si="38"/>
        <v>60.666666666666664</v>
      </c>
      <c r="EH25" s="1" t="str">
        <f>VLOOKUP('Downloaded Data'!DA25,Key!$A$971:$B$972,2)</f>
        <v>A: Writing Interface</v>
      </c>
      <c r="EI25" t="s">
        <v>572</v>
      </c>
    </row>
    <row r="26" spans="1:139" x14ac:dyDescent="0.2">
      <c r="A26" t="s">
        <v>600</v>
      </c>
      <c r="B26" t="s">
        <v>580</v>
      </c>
      <c r="C26" t="s">
        <v>109</v>
      </c>
      <c r="D26" s="3">
        <v>55</v>
      </c>
      <c r="E26" s="1" t="str">
        <f>VLOOKUP('Downloaded Data'!E26,Key!$A$5:$B$250,2)</f>
        <v>Portugal</v>
      </c>
      <c r="F26" s="1">
        <f>7 - ('Downloaded Data'!G26 + 1)</f>
        <v>4</v>
      </c>
      <c r="G26" s="1">
        <f>7 - ('Downloaded Data'!H26 + 1)</f>
        <v>5</v>
      </c>
      <c r="H26" s="1">
        <f>'Downloaded Data'!I26 + 1</f>
        <v>4</v>
      </c>
      <c r="I26" s="1">
        <f xml:space="preserve"> 7 - ('Downloaded Data'!J26 + 1)</f>
        <v>6</v>
      </c>
      <c r="J26" s="1">
        <f>'Downloaded Data'!K26 + 1</f>
        <v>5</v>
      </c>
      <c r="K26" s="1">
        <f>'Downloaded Data'!L26 + 1</f>
        <v>5</v>
      </c>
      <c r="L26" s="4">
        <f t="shared" si="0"/>
        <v>4.833333333333333</v>
      </c>
      <c r="M26" s="1">
        <f>7 - ('Downloaded Data'!N26 + 1)</f>
        <v>4</v>
      </c>
      <c r="N26" s="1">
        <f>'Downloaded Data'!O26 + 1</f>
        <v>4</v>
      </c>
      <c r="O26" s="1">
        <f>'Downloaded Data'!P26 + 1</f>
        <v>4</v>
      </c>
      <c r="P26" s="1">
        <f>'Downloaded Data'!Q26 + 1</f>
        <v>4</v>
      </c>
      <c r="Q26" s="1">
        <f>'Downloaded Data'!R26 + 1</f>
        <v>4</v>
      </c>
      <c r="R26" s="1">
        <f>'Downloaded Data'!S26 + 1</f>
        <v>4</v>
      </c>
      <c r="S26" s="4">
        <f t="shared" si="1"/>
        <v>4</v>
      </c>
      <c r="T26" s="1">
        <f>'Downloaded Data'!U26 + 1</f>
        <v>4</v>
      </c>
      <c r="U26" s="1">
        <f xml:space="preserve"> 7 - ('Downloaded Data'!V26 + 1)</f>
        <v>4</v>
      </c>
      <c r="V26" s="1">
        <f>'Downloaded Data'!W26 + 1</f>
        <v>4</v>
      </c>
      <c r="W26" s="1">
        <f>7 - ('Downloaded Data'!X26 + 1)</f>
        <v>4</v>
      </c>
      <c r="X26" s="1">
        <f>7 - ('Downloaded Data'!Y26 + 1)</f>
        <v>5</v>
      </c>
      <c r="Y26" s="1">
        <f>7 - ('Downloaded Data'!Z26 + 1)</f>
        <v>5</v>
      </c>
      <c r="Z26" s="1">
        <f>7 - ('Downloaded Data'!AA26 + 1)</f>
        <v>5</v>
      </c>
      <c r="AA26" s="1">
        <f>'Downloaded Data'!AB26 + 1</f>
        <v>3</v>
      </c>
      <c r="AB26" s="5">
        <f t="shared" si="2"/>
        <v>4.25</v>
      </c>
      <c r="AC26" s="2">
        <f t="shared" si="3"/>
        <v>4.3499999999999996</v>
      </c>
      <c r="AD26" s="1" t="s">
        <v>108</v>
      </c>
      <c r="AE26" s="3">
        <v>10</v>
      </c>
      <c r="AF26" s="3">
        <v>9</v>
      </c>
      <c r="AG26" s="3">
        <v>10</v>
      </c>
      <c r="AH26" s="3">
        <v>9</v>
      </c>
      <c r="AI26" s="3">
        <v>8</v>
      </c>
      <c r="AJ26" s="3">
        <v>8</v>
      </c>
      <c r="AK26" s="3">
        <v>9</v>
      </c>
      <c r="AL26" s="3">
        <v>9</v>
      </c>
      <c r="AM26" s="4">
        <f t="shared" si="4"/>
        <v>9</v>
      </c>
      <c r="AN26" s="4">
        <f t="shared" si="5"/>
        <v>8.5</v>
      </c>
      <c r="AO26" s="4">
        <f t="shared" si="6"/>
        <v>10</v>
      </c>
      <c r="AP26" s="4">
        <f t="shared" si="7"/>
        <v>8.5</v>
      </c>
      <c r="AQ26" s="4">
        <f t="shared" si="8"/>
        <v>9</v>
      </c>
      <c r="AR26" s="3">
        <v>9</v>
      </c>
      <c r="AS26" s="3">
        <v>9</v>
      </c>
      <c r="AT26" s="3">
        <v>9</v>
      </c>
      <c r="AU26" s="3">
        <v>9</v>
      </c>
      <c r="AV26" s="3">
        <v>10</v>
      </c>
      <c r="AW26" s="3">
        <v>9</v>
      </c>
      <c r="AX26" s="3">
        <v>10</v>
      </c>
      <c r="AY26" s="3">
        <v>8</v>
      </c>
      <c r="AZ26" s="3">
        <v>9</v>
      </c>
      <c r="BA26" s="3">
        <v>7</v>
      </c>
      <c r="BB26" s="3">
        <v>7</v>
      </c>
      <c r="BC26" s="3">
        <v>7</v>
      </c>
      <c r="BD26" s="1" t="str">
        <f>VLOOKUP('Downloaded Data'!AZ26,Key!$A$638:$C$639,3)</f>
        <v>Exploration</v>
      </c>
      <c r="BE26" s="1" t="str">
        <f>VLOOKUP('Downloaded Data'!BA26,Key!$A$641:$C$642,3)</f>
        <v>Expressiveness</v>
      </c>
      <c r="BF26" s="1" t="str">
        <f>VLOOKUP('Downloaded Data'!BB26,Key!$A$644:$C$645,3)</f>
        <v>Immersion</v>
      </c>
      <c r="BG26" s="1" t="str">
        <f>VLOOKUP('Downloaded Data'!BC26,Key!$A$647:$C$648,3)</f>
        <v>Results_Worth_Effort</v>
      </c>
      <c r="BH26" s="1" t="str">
        <f>VLOOKUP('Downloaded Data'!BD26,Key!$A$650:$C$651,3)</f>
        <v>Enjoyment</v>
      </c>
      <c r="BI26" s="1" t="str">
        <f>VLOOKUP('Downloaded Data'!BE26,Key!$A$653:$C$654,3)</f>
        <v>Exploration</v>
      </c>
      <c r="BJ26" s="1" t="str">
        <f>VLOOKUP('Downloaded Data'!BF26,Key!$A$656:$C$657,3)</f>
        <v>Expressiveness</v>
      </c>
      <c r="BK26" s="1" t="str">
        <f>VLOOKUP('Downloaded Data'!BG26,Key!$A$659:$C$660,3)</f>
        <v>Results_Worth_Effort</v>
      </c>
      <c r="BL26" s="1" t="str">
        <f>VLOOKUP('Downloaded Data'!BH26,Key!$A$662:$C$663,3)</f>
        <v>Expressiveness</v>
      </c>
      <c r="BM26" s="1" t="str">
        <f>VLOOKUP('Downloaded Data'!BI26,Key!$A$665:$C$666,3)</f>
        <v>Immersion</v>
      </c>
      <c r="BN26" s="1" t="str">
        <f>VLOOKUP('Downloaded Data'!BJ26,Key!$A$668:$C$669,3)</f>
        <v>Expressiveness</v>
      </c>
      <c r="BO26" s="1" t="str">
        <f>VLOOKUP('Downloaded Data'!BK26,Key!$A$671:$D$672,3)</f>
        <v>Results_Worth_Effort</v>
      </c>
      <c r="BP26" s="1" t="str">
        <f>VLOOKUP('Downloaded Data'!BL26,Key!$A$674:$C$675,3)</f>
        <v>Expressiveness</v>
      </c>
      <c r="BQ26" s="1" t="str">
        <f>VLOOKUP('Downloaded Data'!BM26,Key!$A$677:$C$678,3)</f>
        <v>Immersion</v>
      </c>
      <c r="BR26" s="1" t="str">
        <f>VLOOKUP('Downloaded Data'!BN26,Key!$A$680:$C$681,3)</f>
        <v>Enjoyment</v>
      </c>
      <c r="BS26" s="1">
        <f t="shared" si="9"/>
        <v>2</v>
      </c>
      <c r="BT26" s="1">
        <f t="shared" si="10"/>
        <v>5</v>
      </c>
      <c r="BU26" s="1">
        <f t="shared" si="11"/>
        <v>0</v>
      </c>
      <c r="BV26" s="1">
        <f t="shared" si="12"/>
        <v>3</v>
      </c>
      <c r="BW26" s="1">
        <f t="shared" si="13"/>
        <v>2</v>
      </c>
      <c r="BX26" s="1">
        <f t="shared" si="14"/>
        <v>3</v>
      </c>
      <c r="BY26" s="4">
        <f t="shared" si="15"/>
        <v>17</v>
      </c>
      <c r="BZ26" s="4">
        <f t="shared" si="16"/>
        <v>42.5</v>
      </c>
      <c r="CA26" s="4">
        <f t="shared" si="17"/>
        <v>0</v>
      </c>
      <c r="CB26" s="4">
        <f t="shared" si="18"/>
        <v>27</v>
      </c>
      <c r="CC26" s="4">
        <v>19</v>
      </c>
      <c r="CD26" s="4">
        <f t="shared" si="19"/>
        <v>24</v>
      </c>
      <c r="CE26" s="4">
        <f t="shared" si="20"/>
        <v>86.333333333333329</v>
      </c>
      <c r="CF26" s="1" t="s">
        <v>107</v>
      </c>
      <c r="CG26" s="3">
        <v>10</v>
      </c>
      <c r="CH26" s="3">
        <v>9</v>
      </c>
      <c r="CI26" s="3">
        <v>10</v>
      </c>
      <c r="CJ26" s="3">
        <v>10</v>
      </c>
      <c r="CK26" s="3">
        <v>8</v>
      </c>
      <c r="CL26" s="3">
        <v>7</v>
      </c>
      <c r="CM26" s="3">
        <v>8</v>
      </c>
      <c r="CN26" s="3">
        <v>10</v>
      </c>
      <c r="CO26" s="4">
        <f t="shared" si="21"/>
        <v>9.5</v>
      </c>
      <c r="CP26" s="4">
        <f t="shared" si="22"/>
        <v>9</v>
      </c>
      <c r="CQ26" s="4">
        <f t="shared" si="23"/>
        <v>10</v>
      </c>
      <c r="CR26" s="4">
        <f t="shared" si="24"/>
        <v>7.5</v>
      </c>
      <c r="CS26" s="4">
        <f t="shared" si="25"/>
        <v>9</v>
      </c>
      <c r="CT26" s="3">
        <v>8</v>
      </c>
      <c r="CU26" s="3">
        <v>8</v>
      </c>
      <c r="CV26" s="3">
        <v>7</v>
      </c>
      <c r="CW26" s="3">
        <v>7</v>
      </c>
      <c r="CX26" s="3">
        <v>7</v>
      </c>
      <c r="CY26" s="3">
        <v>7</v>
      </c>
      <c r="CZ26" s="3">
        <v>7</v>
      </c>
      <c r="DA26" s="3">
        <v>7</v>
      </c>
      <c r="DB26" s="3">
        <v>7</v>
      </c>
      <c r="DC26" s="3">
        <v>7</v>
      </c>
      <c r="DD26" s="3">
        <v>7</v>
      </c>
      <c r="DE26" s="3">
        <v>5</v>
      </c>
      <c r="DF26" s="1" t="str">
        <f>VLOOKUP('Downloaded Data'!CL26,Key!$A$926:$C$927,3)</f>
        <v>Exploration</v>
      </c>
      <c r="DG26" s="1" t="str">
        <f>VLOOKUP('Downloaded Data'!CM26,Key!$A$929:$C$930,3)</f>
        <v>Expressiveness</v>
      </c>
      <c r="DH26" s="1" t="str">
        <f>VLOOKUP('Downloaded Data'!CN26,Key!$A$932:$C$933,3)</f>
        <v>Enjoyment</v>
      </c>
      <c r="DI26" s="1" t="str">
        <f>VLOOKUP('Downloaded Data'!CO26,Key!$A$935:$C$936,3)</f>
        <v>Immersion</v>
      </c>
      <c r="DJ26" s="1" t="str">
        <f>VLOOKUP('Downloaded Data'!CP26,Key!$A$938:$C$939,3)</f>
        <v>Enjoyment</v>
      </c>
      <c r="DK26" s="1" t="str">
        <f>VLOOKUP('Downloaded Data'!CQ26,Key!$A$941:$C$942,3)</f>
        <v>Exploration</v>
      </c>
      <c r="DL26" s="1" t="str">
        <f>VLOOKUP('Downloaded Data'!CR26,Key!$A$944:$C$945,3)</f>
        <v>Expressiveness</v>
      </c>
      <c r="DM26" s="1" t="str">
        <f>VLOOKUP('Downloaded Data'!CS26,Key!$A$947:$C$948,3)</f>
        <v>Results_Worth_Effort</v>
      </c>
      <c r="DN26" s="1" t="str">
        <f>VLOOKUP('Downloaded Data'!CT26,Key!$A$947:$D$948,3)</f>
        <v>Collaboration</v>
      </c>
      <c r="DO26" s="1" t="str">
        <f>VLOOKUP('Downloaded Data'!CU26,Key!$A$953:$D$954,3)</f>
        <v>Immersion</v>
      </c>
      <c r="DP26" s="1" t="str">
        <f>VLOOKUP('Downloaded Data'!CV26,Key!$A$956:$C$957,3)</f>
        <v>Expressiveness</v>
      </c>
      <c r="DQ26" s="1" t="str">
        <f>VLOOKUP('Downloaded Data'!CW26,Key!$A$959:$C$960,3)</f>
        <v>Enjoyment</v>
      </c>
      <c r="DR26" s="1" t="str">
        <f>VLOOKUP('Downloaded Data'!CX26,Key!$A$962:$C$963,3)</f>
        <v>Expressiveness</v>
      </c>
      <c r="DS26" s="1" t="str">
        <f>VLOOKUP('Downloaded Data'!CY26,Key!$A$965:$C$966,3)</f>
        <v>Immersion</v>
      </c>
      <c r="DT26" s="1" t="str">
        <f>VLOOKUP('Downloaded Data'!CZ26,Key!$A$968:$C$969,3)</f>
        <v>Exploration</v>
      </c>
      <c r="DU26" s="1">
        <f t="shared" si="26"/>
        <v>3</v>
      </c>
      <c r="DV26" s="1">
        <f t="shared" si="27"/>
        <v>4</v>
      </c>
      <c r="DW26" s="1">
        <f t="shared" si="28"/>
        <v>1</v>
      </c>
      <c r="DX26" s="1">
        <f t="shared" si="29"/>
        <v>1</v>
      </c>
      <c r="DY26" s="1">
        <f t="shared" si="30"/>
        <v>3</v>
      </c>
      <c r="DZ26" s="1">
        <f t="shared" si="31"/>
        <v>3</v>
      </c>
      <c r="EA26" s="4">
        <f t="shared" si="32"/>
        <v>22.5</v>
      </c>
      <c r="EB26" s="4">
        <f t="shared" si="33"/>
        <v>28</v>
      </c>
      <c r="EC26" s="4">
        <f t="shared" si="34"/>
        <v>7</v>
      </c>
      <c r="ED26" s="4">
        <f t="shared" si="35"/>
        <v>7.5</v>
      </c>
      <c r="EE26" s="4">
        <f t="shared" si="36"/>
        <v>22.5</v>
      </c>
      <c r="EF26" s="4">
        <f t="shared" si="37"/>
        <v>18</v>
      </c>
      <c r="EG26" s="4">
        <f t="shared" si="38"/>
        <v>69.333333333333329</v>
      </c>
      <c r="EH26" s="1" t="str">
        <f>VLOOKUP('Downloaded Data'!DA26,Key!$A$971:$B$972,2)</f>
        <v>A: Writing Interface</v>
      </c>
      <c r="EI26" t="s">
        <v>115</v>
      </c>
    </row>
    <row r="27" spans="1:139" x14ac:dyDescent="0.2">
      <c r="A27" t="s">
        <v>600</v>
      </c>
      <c r="B27" t="s">
        <v>580</v>
      </c>
      <c r="C27" t="s">
        <v>109</v>
      </c>
      <c r="D27" s="3">
        <v>23</v>
      </c>
      <c r="E27" s="1" t="str">
        <f>VLOOKUP('Downloaded Data'!E27,Key!$A$5:$B$250,2)</f>
        <v>South Africa</v>
      </c>
      <c r="F27" s="1">
        <f>7 - ('Downloaded Data'!G27 + 1)</f>
        <v>5</v>
      </c>
      <c r="G27" s="1">
        <f>7 - ('Downloaded Data'!H27 + 1)</f>
        <v>6</v>
      </c>
      <c r="H27" s="1">
        <f>'Downloaded Data'!I27 + 1</f>
        <v>6</v>
      </c>
      <c r="I27" s="1">
        <f xml:space="preserve"> 7 - ('Downloaded Data'!J27 + 1)</f>
        <v>5</v>
      </c>
      <c r="J27" s="1">
        <f>'Downloaded Data'!K27 + 1</f>
        <v>4</v>
      </c>
      <c r="K27" s="1">
        <f>'Downloaded Data'!L27 + 1</f>
        <v>4</v>
      </c>
      <c r="L27" s="4">
        <f t="shared" si="0"/>
        <v>5</v>
      </c>
      <c r="M27" s="1">
        <f>7 - ('Downloaded Data'!N27 + 1)</f>
        <v>6</v>
      </c>
      <c r="N27" s="1">
        <f>'Downloaded Data'!O27 + 1</f>
        <v>4</v>
      </c>
      <c r="O27" s="1">
        <f>'Downloaded Data'!P27 + 1</f>
        <v>5</v>
      </c>
      <c r="P27" s="1">
        <f>'Downloaded Data'!Q27 + 1</f>
        <v>6</v>
      </c>
      <c r="Q27" s="1">
        <f>'Downloaded Data'!R27 + 1</f>
        <v>6</v>
      </c>
      <c r="R27" s="1">
        <f>'Downloaded Data'!S27 + 1</f>
        <v>5</v>
      </c>
      <c r="S27" s="4">
        <f t="shared" si="1"/>
        <v>5.333333333333333</v>
      </c>
      <c r="T27" s="1">
        <f>'Downloaded Data'!U27 + 1</f>
        <v>5</v>
      </c>
      <c r="U27" s="1">
        <f xml:space="preserve"> 7 - ('Downloaded Data'!V27 + 1)</f>
        <v>4</v>
      </c>
      <c r="V27" s="1">
        <f>'Downloaded Data'!W27 + 1</f>
        <v>2</v>
      </c>
      <c r="W27" s="1">
        <f>7 - ('Downloaded Data'!X27 + 1)</f>
        <v>1</v>
      </c>
      <c r="X27" s="1">
        <f>7 - ('Downloaded Data'!Y27 + 1)</f>
        <v>1</v>
      </c>
      <c r="Y27" s="1">
        <f>7 - ('Downloaded Data'!Z27 + 1)</f>
        <v>5</v>
      </c>
      <c r="Z27" s="1">
        <f>7 - ('Downloaded Data'!AA27 + 1)</f>
        <v>2</v>
      </c>
      <c r="AA27" s="1">
        <f>'Downloaded Data'!AB27 + 1</f>
        <v>4</v>
      </c>
      <c r="AB27" s="5">
        <f t="shared" si="2"/>
        <v>3</v>
      </c>
      <c r="AC27" s="2">
        <f t="shared" si="3"/>
        <v>4.3</v>
      </c>
      <c r="AD27" s="1" t="s">
        <v>108</v>
      </c>
      <c r="AE27" s="3">
        <v>9</v>
      </c>
      <c r="AF27" s="3">
        <v>5</v>
      </c>
      <c r="AG27" s="3">
        <v>10</v>
      </c>
      <c r="AH27" s="3">
        <v>10</v>
      </c>
      <c r="AI27" s="3">
        <v>2</v>
      </c>
      <c r="AJ27" s="3">
        <v>8</v>
      </c>
      <c r="AK27" s="3">
        <v>9</v>
      </c>
      <c r="AL27" s="3">
        <v>10</v>
      </c>
      <c r="AM27" s="4">
        <f t="shared" si="4"/>
        <v>7.5</v>
      </c>
      <c r="AN27" s="4">
        <f t="shared" si="5"/>
        <v>6</v>
      </c>
      <c r="AO27" s="4">
        <f t="shared" si="6"/>
        <v>9.5</v>
      </c>
      <c r="AP27" s="4">
        <f t="shared" si="7"/>
        <v>8.5</v>
      </c>
      <c r="AQ27" s="4">
        <f t="shared" si="8"/>
        <v>7.875</v>
      </c>
      <c r="AR27" s="3">
        <v>8</v>
      </c>
      <c r="AS27" s="3">
        <v>10</v>
      </c>
      <c r="AT27" s="3">
        <v>2</v>
      </c>
      <c r="AU27" s="3">
        <v>8</v>
      </c>
      <c r="AV27" s="3">
        <v>10</v>
      </c>
      <c r="AW27" s="3">
        <v>7</v>
      </c>
      <c r="AX27" s="3">
        <v>9</v>
      </c>
      <c r="AY27" s="3">
        <v>6</v>
      </c>
      <c r="AZ27" s="3">
        <v>8</v>
      </c>
      <c r="BA27" s="3">
        <v>5</v>
      </c>
      <c r="BB27" s="3">
        <v>8</v>
      </c>
      <c r="BC27" s="3">
        <v>5</v>
      </c>
      <c r="BD27" s="1" t="str">
        <f>VLOOKUP('Downloaded Data'!AZ27,Key!$A$638:$C$639,3)</f>
        <v>Exploration</v>
      </c>
      <c r="BE27" s="1" t="str">
        <f>VLOOKUP('Downloaded Data'!BA27,Key!$A$641:$C$642,3)</f>
        <v>Results_Worth_Effort</v>
      </c>
      <c r="BF27" s="1" t="str">
        <f>VLOOKUP('Downloaded Data'!BB27,Key!$A$644:$C$645,3)</f>
        <v>Immersion</v>
      </c>
      <c r="BG27" s="1" t="str">
        <f>VLOOKUP('Downloaded Data'!BC27,Key!$A$647:$C$648,3)</f>
        <v>Results_Worth_Effort</v>
      </c>
      <c r="BH27" s="1" t="str">
        <f>VLOOKUP('Downloaded Data'!BD27,Key!$A$650:$C$651,3)</f>
        <v>Enjoyment</v>
      </c>
      <c r="BI27" s="1" t="str">
        <f>VLOOKUP('Downloaded Data'!BE27,Key!$A$653:$C$654,3)</f>
        <v>Results_Worth_Effort</v>
      </c>
      <c r="BJ27" s="1" t="str">
        <f>VLOOKUP('Downloaded Data'!BF27,Key!$A$656:$C$657,3)</f>
        <v>Expressiveness</v>
      </c>
      <c r="BK27" s="1" t="str">
        <f>VLOOKUP('Downloaded Data'!BG27,Key!$A$659:$C$660,3)</f>
        <v>Results_Worth_Effort</v>
      </c>
      <c r="BL27" s="1" t="str">
        <f>VLOOKUP('Downloaded Data'!BH27,Key!$A$662:$C$663,3)</f>
        <v>Expressiveness</v>
      </c>
      <c r="BM27" s="1" t="str">
        <f>VLOOKUP('Downloaded Data'!BI27,Key!$A$665:$C$666,3)</f>
        <v>Exploration</v>
      </c>
      <c r="BN27" s="1" t="str">
        <f>VLOOKUP('Downloaded Data'!BJ27,Key!$A$668:$C$669,3)</f>
        <v>Collaboration</v>
      </c>
      <c r="BO27" s="1" t="str">
        <f>VLOOKUP('Downloaded Data'!BK27,Key!$A$671:$D$672,3)</f>
        <v>Results_Worth_Effort</v>
      </c>
      <c r="BP27" s="1" t="str">
        <f>VLOOKUP('Downloaded Data'!BL27,Key!$A$674:$C$675,3)</f>
        <v>Exploration</v>
      </c>
      <c r="BQ27" s="1" t="str">
        <f>VLOOKUP('Downloaded Data'!BM27,Key!$A$677:$C$678,3)</f>
        <v>Immersion</v>
      </c>
      <c r="BR27" s="1" t="str">
        <f>VLOOKUP('Downloaded Data'!BN27,Key!$A$680:$C$681,3)</f>
        <v>Exploration</v>
      </c>
      <c r="BS27" s="1">
        <f t="shared" si="9"/>
        <v>4</v>
      </c>
      <c r="BT27" s="1">
        <f t="shared" si="10"/>
        <v>2</v>
      </c>
      <c r="BU27" s="1">
        <f t="shared" si="11"/>
        <v>1</v>
      </c>
      <c r="BV27" s="1">
        <f t="shared" si="12"/>
        <v>5</v>
      </c>
      <c r="BW27" s="1">
        <f t="shared" si="13"/>
        <v>1</v>
      </c>
      <c r="BX27" s="1">
        <f t="shared" si="14"/>
        <v>2</v>
      </c>
      <c r="BY27" s="4">
        <f t="shared" si="15"/>
        <v>32</v>
      </c>
      <c r="BZ27" s="4">
        <f t="shared" si="16"/>
        <v>15</v>
      </c>
      <c r="CA27" s="4">
        <f t="shared" si="17"/>
        <v>5</v>
      </c>
      <c r="CB27" s="4">
        <f t="shared" si="18"/>
        <v>40</v>
      </c>
      <c r="CC27" s="4">
        <v>8.5</v>
      </c>
      <c r="CD27" s="4">
        <f t="shared" si="19"/>
        <v>12</v>
      </c>
      <c r="CE27" s="4">
        <f t="shared" si="20"/>
        <v>75</v>
      </c>
      <c r="CF27" s="1" t="s">
        <v>107</v>
      </c>
      <c r="CG27" s="3">
        <v>8</v>
      </c>
      <c r="CH27" s="3">
        <v>9</v>
      </c>
      <c r="CI27" s="3">
        <v>10</v>
      </c>
      <c r="CJ27" s="3">
        <v>10</v>
      </c>
      <c r="CK27" s="3">
        <v>3</v>
      </c>
      <c r="CL27" s="3">
        <v>7</v>
      </c>
      <c r="CM27" s="3">
        <v>5</v>
      </c>
      <c r="CN27" s="3">
        <v>10</v>
      </c>
      <c r="CO27" s="4">
        <f t="shared" si="21"/>
        <v>9.5</v>
      </c>
      <c r="CP27" s="4">
        <f t="shared" si="22"/>
        <v>6.5</v>
      </c>
      <c r="CQ27" s="4">
        <f t="shared" si="23"/>
        <v>9</v>
      </c>
      <c r="CR27" s="4">
        <f t="shared" si="24"/>
        <v>6</v>
      </c>
      <c r="CS27" s="4">
        <f t="shared" si="25"/>
        <v>7.75</v>
      </c>
      <c r="CT27" s="3">
        <v>10</v>
      </c>
      <c r="CU27" s="3">
        <v>10</v>
      </c>
      <c r="CV27" s="3">
        <v>10</v>
      </c>
      <c r="CW27" s="3">
        <v>10</v>
      </c>
      <c r="CX27" s="3">
        <v>10</v>
      </c>
      <c r="CY27" s="3">
        <v>10</v>
      </c>
      <c r="CZ27" s="3">
        <v>10</v>
      </c>
      <c r="DA27" s="3">
        <v>9</v>
      </c>
      <c r="DB27" s="3">
        <v>8</v>
      </c>
      <c r="DC27" s="3">
        <v>9</v>
      </c>
      <c r="DD27" s="3">
        <v>10</v>
      </c>
      <c r="DE27" s="3">
        <v>10</v>
      </c>
      <c r="DF27" s="1" t="str">
        <f>VLOOKUP('Downloaded Data'!CL27,Key!$A$926:$C$927,3)</f>
        <v>Exploration</v>
      </c>
      <c r="DG27" s="1" t="str">
        <f>VLOOKUP('Downloaded Data'!CM27,Key!$A$929:$C$930,3)</f>
        <v>Results_Worth_Effort</v>
      </c>
      <c r="DH27" s="1" t="str">
        <f>VLOOKUP('Downloaded Data'!CN27,Key!$A$932:$C$933,3)</f>
        <v>Immersion</v>
      </c>
      <c r="DI27" s="1" t="str">
        <f>VLOOKUP('Downloaded Data'!CO27,Key!$A$935:$C$936,3)</f>
        <v>Immersion</v>
      </c>
      <c r="DJ27" s="1" t="str">
        <f>VLOOKUP('Downloaded Data'!CP27,Key!$A$938:$C$939,3)</f>
        <v>Collaboration</v>
      </c>
      <c r="DK27" s="1" t="str">
        <f>VLOOKUP('Downloaded Data'!CQ27,Key!$A$941:$C$942,3)</f>
        <v>Results_Worth_Effort</v>
      </c>
      <c r="DL27" s="1" t="str">
        <f>VLOOKUP('Downloaded Data'!CR27,Key!$A$944:$C$945,3)</f>
        <v>Expressiveness</v>
      </c>
      <c r="DM27" s="1" t="str">
        <f>VLOOKUP('Downloaded Data'!CS27,Key!$A$947:$C$948,3)</f>
        <v>Results_Worth_Effort</v>
      </c>
      <c r="DN27" s="1" t="str">
        <f>VLOOKUP('Downloaded Data'!CT27,Key!$A$947:$D$948,3)</f>
        <v>Collaboration</v>
      </c>
      <c r="DO27" s="1" t="str">
        <f>VLOOKUP('Downloaded Data'!CU27,Key!$A$953:$D$954,3)</f>
        <v>Exploration</v>
      </c>
      <c r="DP27" s="1" t="str">
        <f>VLOOKUP('Downloaded Data'!CV27,Key!$A$956:$C$957,3)</f>
        <v>Collaboration</v>
      </c>
      <c r="DQ27" s="1" t="str">
        <f>VLOOKUP('Downloaded Data'!CW27,Key!$A$959:$C$960,3)</f>
        <v>Enjoyment</v>
      </c>
      <c r="DR27" s="1" t="str">
        <f>VLOOKUP('Downloaded Data'!CX27,Key!$A$962:$C$963,3)</f>
        <v>Exploration</v>
      </c>
      <c r="DS27" s="1" t="str">
        <f>VLOOKUP('Downloaded Data'!CY27,Key!$A$965:$C$966,3)</f>
        <v>Immersion</v>
      </c>
      <c r="DT27" s="1" t="str">
        <f>VLOOKUP('Downloaded Data'!CZ27,Key!$A$968:$C$969,3)</f>
        <v>Exploration</v>
      </c>
      <c r="DU27" s="1">
        <f t="shared" si="26"/>
        <v>4</v>
      </c>
      <c r="DV27" s="1">
        <f t="shared" si="27"/>
        <v>1</v>
      </c>
      <c r="DW27" s="1">
        <f t="shared" si="28"/>
        <v>3</v>
      </c>
      <c r="DX27" s="1">
        <f t="shared" si="29"/>
        <v>3</v>
      </c>
      <c r="DY27" s="1">
        <f t="shared" si="30"/>
        <v>1</v>
      </c>
      <c r="DZ27" s="1">
        <f t="shared" si="31"/>
        <v>3</v>
      </c>
      <c r="EA27" s="4">
        <f t="shared" si="32"/>
        <v>38</v>
      </c>
      <c r="EB27" s="4">
        <f t="shared" si="33"/>
        <v>9.5</v>
      </c>
      <c r="EC27" s="4">
        <f t="shared" si="34"/>
        <v>30</v>
      </c>
      <c r="ED27" s="4">
        <f t="shared" si="35"/>
        <v>27</v>
      </c>
      <c r="EE27" s="4">
        <f t="shared" si="36"/>
        <v>9.5</v>
      </c>
      <c r="EF27" s="4">
        <f t="shared" si="37"/>
        <v>30</v>
      </c>
      <c r="EG27" s="4">
        <f t="shared" si="38"/>
        <v>96.333333333333329</v>
      </c>
      <c r="EH27" s="1" t="str">
        <f>VLOOKUP('Downloaded Data'!DA27,Key!$A$971:$B$972,2)</f>
        <v>A: Writing Interface</v>
      </c>
      <c r="EI27" t="s">
        <v>566</v>
      </c>
    </row>
    <row r="28" spans="1:139" x14ac:dyDescent="0.2">
      <c r="A28" t="s">
        <v>600</v>
      </c>
      <c r="B28" t="s">
        <v>580</v>
      </c>
      <c r="C28" t="s">
        <v>109</v>
      </c>
      <c r="D28" s="3">
        <v>46</v>
      </c>
      <c r="E28" s="1" t="str">
        <f>VLOOKUP('Downloaded Data'!E28,Key!$A$5:$B$250,2)</f>
        <v>South Africa</v>
      </c>
      <c r="F28" s="1">
        <f>7 - ('Downloaded Data'!G28 + 1)</f>
        <v>5</v>
      </c>
      <c r="G28" s="1">
        <f>7 - ('Downloaded Data'!H28 + 1)</f>
        <v>5</v>
      </c>
      <c r="H28" s="1">
        <f>'Downloaded Data'!I28 + 1</f>
        <v>5</v>
      </c>
      <c r="I28" s="1">
        <f xml:space="preserve"> 7 - ('Downloaded Data'!J28 + 1)</f>
        <v>5</v>
      </c>
      <c r="J28" s="1">
        <f>'Downloaded Data'!K28 + 1</f>
        <v>5</v>
      </c>
      <c r="K28" s="1">
        <f>'Downloaded Data'!L28 + 1</f>
        <v>4</v>
      </c>
      <c r="L28" s="4">
        <f t="shared" si="0"/>
        <v>4.833333333333333</v>
      </c>
      <c r="M28" s="1">
        <f>7 - ('Downloaded Data'!N28 + 1)</f>
        <v>5</v>
      </c>
      <c r="N28" s="1">
        <f>'Downloaded Data'!O28 + 1</f>
        <v>5</v>
      </c>
      <c r="O28" s="1">
        <f>'Downloaded Data'!P28 + 1</f>
        <v>5</v>
      </c>
      <c r="P28" s="1">
        <f>'Downloaded Data'!Q28 + 1</f>
        <v>6</v>
      </c>
      <c r="Q28" s="1">
        <f>'Downloaded Data'!R28 + 1</f>
        <v>6</v>
      </c>
      <c r="R28" s="1">
        <f>'Downloaded Data'!S28 + 1</f>
        <v>6</v>
      </c>
      <c r="S28" s="4">
        <f t="shared" si="1"/>
        <v>5.5</v>
      </c>
      <c r="T28" s="1">
        <f>'Downloaded Data'!U28 + 1</f>
        <v>6</v>
      </c>
      <c r="U28" s="1">
        <f xml:space="preserve"> 7 - ('Downloaded Data'!V28 + 1)</f>
        <v>3</v>
      </c>
      <c r="V28" s="1">
        <f>'Downloaded Data'!W28 + 1</f>
        <v>5</v>
      </c>
      <c r="W28" s="1">
        <f>7 - ('Downloaded Data'!X28 + 1)</f>
        <v>3</v>
      </c>
      <c r="X28" s="1">
        <f>7 - ('Downloaded Data'!Y28 + 1)</f>
        <v>5</v>
      </c>
      <c r="Y28" s="1">
        <f>7 - ('Downloaded Data'!Z28 + 1)</f>
        <v>5</v>
      </c>
      <c r="Z28" s="1">
        <f>7 - ('Downloaded Data'!AA28 + 1)</f>
        <v>5</v>
      </c>
      <c r="AA28" s="1">
        <f>'Downloaded Data'!AB28 + 1</f>
        <v>6</v>
      </c>
      <c r="AB28" s="5">
        <f t="shared" si="2"/>
        <v>4.75</v>
      </c>
      <c r="AC28" s="2">
        <f t="shared" si="3"/>
        <v>5</v>
      </c>
      <c r="AD28" s="1" t="s">
        <v>106</v>
      </c>
      <c r="AE28" s="3">
        <v>5</v>
      </c>
      <c r="AF28" s="3">
        <v>5</v>
      </c>
      <c r="AG28" s="3">
        <v>10</v>
      </c>
      <c r="AH28" s="3">
        <v>1</v>
      </c>
      <c r="AI28" s="3">
        <v>1</v>
      </c>
      <c r="AJ28" s="3">
        <v>6</v>
      </c>
      <c r="AK28" s="3">
        <v>0</v>
      </c>
      <c r="AL28" s="3">
        <v>0</v>
      </c>
      <c r="AM28" s="4">
        <f t="shared" si="4"/>
        <v>2.5</v>
      </c>
      <c r="AN28" s="4">
        <f t="shared" si="5"/>
        <v>1</v>
      </c>
      <c r="AO28" s="4">
        <f t="shared" si="6"/>
        <v>7.5</v>
      </c>
      <c r="AP28" s="4">
        <f t="shared" si="7"/>
        <v>3</v>
      </c>
      <c r="AQ28" s="4">
        <f t="shared" si="8"/>
        <v>3.5</v>
      </c>
      <c r="AR28" s="3">
        <v>3</v>
      </c>
      <c r="AS28" s="3">
        <v>2</v>
      </c>
      <c r="AT28" s="3">
        <v>0</v>
      </c>
      <c r="AU28" s="3">
        <v>6</v>
      </c>
      <c r="AV28" s="3">
        <v>4</v>
      </c>
      <c r="AW28" s="3">
        <v>8</v>
      </c>
      <c r="AX28" s="3">
        <v>8</v>
      </c>
      <c r="AY28" s="3">
        <v>3</v>
      </c>
      <c r="AZ28" s="3">
        <v>5</v>
      </c>
      <c r="BA28" s="3">
        <v>5</v>
      </c>
      <c r="BB28" s="3">
        <v>0</v>
      </c>
      <c r="BC28" s="3">
        <v>1</v>
      </c>
      <c r="BD28" s="1" t="str">
        <f>VLOOKUP('Downloaded Data'!AZ28,Key!$A$638:$C$639,3)</f>
        <v>Exploration</v>
      </c>
      <c r="BE28" s="1" t="str">
        <f>VLOOKUP('Downloaded Data'!BA28,Key!$A$641:$C$642,3)</f>
        <v>Expressiveness</v>
      </c>
      <c r="BF28" s="1" t="str">
        <f>VLOOKUP('Downloaded Data'!BB28,Key!$A$644:$C$645,3)</f>
        <v>Immersion</v>
      </c>
      <c r="BG28" s="1" t="str">
        <f>VLOOKUP('Downloaded Data'!BC28,Key!$A$647:$C$648,3)</f>
        <v>Immersion</v>
      </c>
      <c r="BH28" s="1" t="str">
        <f>VLOOKUP('Downloaded Data'!BD28,Key!$A$650:$C$651,3)</f>
        <v>Enjoyment</v>
      </c>
      <c r="BI28" s="1" t="str">
        <f>VLOOKUP('Downloaded Data'!BE28,Key!$A$653:$C$654,3)</f>
        <v>Exploration</v>
      </c>
      <c r="BJ28" s="1" t="str">
        <f>VLOOKUP('Downloaded Data'!BF28,Key!$A$656:$C$657,3)</f>
        <v>Expressiveness</v>
      </c>
      <c r="BK28" s="1" t="str">
        <f>VLOOKUP('Downloaded Data'!BG28,Key!$A$659:$C$660,3)</f>
        <v>Results_Worth_Effort</v>
      </c>
      <c r="BL28" s="1" t="str">
        <f>VLOOKUP('Downloaded Data'!BH28,Key!$A$662:$C$663,3)</f>
        <v>Expressiveness</v>
      </c>
      <c r="BM28" s="1" t="str">
        <f>VLOOKUP('Downloaded Data'!BI28,Key!$A$665:$C$666,3)</f>
        <v>Immersion</v>
      </c>
      <c r="BN28" s="1" t="str">
        <f>VLOOKUP('Downloaded Data'!BJ28,Key!$A$668:$C$669,3)</f>
        <v>Expressiveness</v>
      </c>
      <c r="BO28" s="1" t="str">
        <f>VLOOKUP('Downloaded Data'!BK28,Key!$A$671:$D$672,3)</f>
        <v>Enjoyment</v>
      </c>
      <c r="BP28" s="1" t="str">
        <f>VLOOKUP('Downloaded Data'!BL28,Key!$A$674:$C$675,3)</f>
        <v>Expressiveness</v>
      </c>
      <c r="BQ28" s="1" t="str">
        <f>VLOOKUP('Downloaded Data'!BM28,Key!$A$677:$C$678,3)</f>
        <v>Immersion</v>
      </c>
      <c r="BR28" s="1" t="str">
        <f>VLOOKUP('Downloaded Data'!BN28,Key!$A$680:$C$681,3)</f>
        <v>Exploration</v>
      </c>
      <c r="BS28" s="1">
        <f t="shared" si="9"/>
        <v>3</v>
      </c>
      <c r="BT28" s="1">
        <f t="shared" si="10"/>
        <v>5</v>
      </c>
      <c r="BU28" s="1">
        <f t="shared" si="11"/>
        <v>0</v>
      </c>
      <c r="BV28" s="1">
        <f t="shared" si="12"/>
        <v>1</v>
      </c>
      <c r="BW28" s="1">
        <f t="shared" si="13"/>
        <v>2</v>
      </c>
      <c r="BX28" s="1">
        <f t="shared" si="14"/>
        <v>4</v>
      </c>
      <c r="BY28" s="4">
        <f t="shared" si="15"/>
        <v>7.5</v>
      </c>
      <c r="BZ28" s="4">
        <f t="shared" si="16"/>
        <v>22.5</v>
      </c>
      <c r="CA28" s="4">
        <f t="shared" si="17"/>
        <v>0</v>
      </c>
      <c r="CB28" s="4">
        <f t="shared" si="18"/>
        <v>4</v>
      </c>
      <c r="CC28" s="4">
        <v>14</v>
      </c>
      <c r="CD28" s="4">
        <f t="shared" si="19"/>
        <v>18</v>
      </c>
      <c r="CE28" s="4">
        <f t="shared" si="20"/>
        <v>44</v>
      </c>
      <c r="CF28" s="1" t="s">
        <v>112</v>
      </c>
      <c r="CG28" s="3">
        <v>6</v>
      </c>
      <c r="CH28" s="3">
        <v>6</v>
      </c>
      <c r="CI28" s="3">
        <v>8</v>
      </c>
      <c r="CJ28" s="3">
        <v>4</v>
      </c>
      <c r="CK28" s="3">
        <v>1</v>
      </c>
      <c r="CL28" s="3">
        <v>0</v>
      </c>
      <c r="CM28" s="3">
        <v>0</v>
      </c>
      <c r="CN28" s="3">
        <v>5</v>
      </c>
      <c r="CO28" s="4">
        <f t="shared" si="21"/>
        <v>5.5</v>
      </c>
      <c r="CP28" s="4">
        <f t="shared" si="22"/>
        <v>2.5</v>
      </c>
      <c r="CQ28" s="4">
        <f t="shared" si="23"/>
        <v>7</v>
      </c>
      <c r="CR28" s="4">
        <f t="shared" si="24"/>
        <v>0</v>
      </c>
      <c r="CS28" s="4">
        <f t="shared" si="25"/>
        <v>3.75</v>
      </c>
      <c r="CT28" s="3">
        <v>1</v>
      </c>
      <c r="CU28" s="3">
        <v>1</v>
      </c>
      <c r="CV28" s="3">
        <v>0</v>
      </c>
      <c r="CW28" s="3">
        <v>3</v>
      </c>
      <c r="CX28" s="3">
        <v>0</v>
      </c>
      <c r="CY28" s="3">
        <v>0</v>
      </c>
      <c r="CZ28" s="3">
        <v>0</v>
      </c>
      <c r="DA28" s="3">
        <v>0</v>
      </c>
      <c r="DB28" s="3">
        <v>0</v>
      </c>
      <c r="DC28" s="3">
        <v>0</v>
      </c>
      <c r="DD28" s="3">
        <v>0</v>
      </c>
      <c r="DE28" s="3">
        <v>0</v>
      </c>
      <c r="DF28" s="1" t="str">
        <f>VLOOKUP('Downloaded Data'!CL28,Key!$A$926:$C$927,3)</f>
        <v>Exploration</v>
      </c>
      <c r="DG28" s="1" t="str">
        <f>VLOOKUP('Downloaded Data'!CM28,Key!$A$929:$C$930,3)</f>
        <v>Expressiveness</v>
      </c>
      <c r="DH28" s="1" t="str">
        <f>VLOOKUP('Downloaded Data'!CN28,Key!$A$932:$C$933,3)</f>
        <v>Immersion</v>
      </c>
      <c r="DI28" s="1" t="str">
        <f>VLOOKUP('Downloaded Data'!CO28,Key!$A$935:$C$936,3)</f>
        <v>Immersion</v>
      </c>
      <c r="DJ28" s="1" t="str">
        <f>VLOOKUP('Downloaded Data'!CP28,Key!$A$938:$C$939,3)</f>
        <v>Enjoyment</v>
      </c>
      <c r="DK28" s="1" t="str">
        <f>VLOOKUP('Downloaded Data'!CQ28,Key!$A$941:$C$942,3)</f>
        <v>Exploration</v>
      </c>
      <c r="DL28" s="1" t="str">
        <f>VLOOKUP('Downloaded Data'!CR28,Key!$A$944:$C$945,3)</f>
        <v>Immersion</v>
      </c>
      <c r="DM28" s="1" t="str">
        <f>VLOOKUP('Downloaded Data'!CS28,Key!$A$947:$C$948,3)</f>
        <v>Results_Worth_Effort</v>
      </c>
      <c r="DN28" s="1" t="str">
        <f>VLOOKUP('Downloaded Data'!CT28,Key!$A$947:$D$948,3)</f>
        <v>Collaboration</v>
      </c>
      <c r="DO28" s="1" t="str">
        <f>VLOOKUP('Downloaded Data'!CU28,Key!$A$953:$D$954,3)</f>
        <v>Exploration</v>
      </c>
      <c r="DP28" s="1" t="str">
        <f>VLOOKUP('Downloaded Data'!CV28,Key!$A$956:$C$957,3)</f>
        <v>Expressiveness</v>
      </c>
      <c r="DQ28" s="1" t="str">
        <f>VLOOKUP('Downloaded Data'!CW28,Key!$A$959:$C$960,3)</f>
        <v>Enjoyment</v>
      </c>
      <c r="DR28" s="1" t="str">
        <f>VLOOKUP('Downloaded Data'!CX28,Key!$A$962:$C$963,3)</f>
        <v>Exploration</v>
      </c>
      <c r="DS28" s="1" t="str">
        <f>VLOOKUP('Downloaded Data'!CY28,Key!$A$965:$C$966,3)</f>
        <v>Immersion</v>
      </c>
      <c r="DT28" s="1" t="str">
        <f>VLOOKUP('Downloaded Data'!CZ28,Key!$A$968:$C$969,3)</f>
        <v>Exploration</v>
      </c>
      <c r="DU28" s="1">
        <f t="shared" si="26"/>
        <v>5</v>
      </c>
      <c r="DV28" s="1">
        <f t="shared" si="27"/>
        <v>2</v>
      </c>
      <c r="DW28" s="1">
        <f t="shared" si="28"/>
        <v>1</v>
      </c>
      <c r="DX28" s="1">
        <f t="shared" si="29"/>
        <v>1</v>
      </c>
      <c r="DY28" s="1">
        <f t="shared" si="30"/>
        <v>2</v>
      </c>
      <c r="DZ28" s="1">
        <f t="shared" si="31"/>
        <v>4</v>
      </c>
      <c r="EA28" s="4">
        <f t="shared" si="32"/>
        <v>2.5</v>
      </c>
      <c r="EB28" s="4">
        <f t="shared" si="33"/>
        <v>0</v>
      </c>
      <c r="EC28" s="4">
        <f t="shared" si="34"/>
        <v>0</v>
      </c>
      <c r="ED28" s="4">
        <f t="shared" si="35"/>
        <v>0.5</v>
      </c>
      <c r="EE28" s="4">
        <f t="shared" si="36"/>
        <v>1</v>
      </c>
      <c r="EF28" s="4">
        <f t="shared" si="37"/>
        <v>0</v>
      </c>
      <c r="EG28" s="4">
        <f t="shared" si="38"/>
        <v>4</v>
      </c>
      <c r="EH28" s="1" t="str">
        <f>VLOOKUP('Downloaded Data'!DA28,Key!$A$971:$B$972,2)</f>
        <v>A: Writing Interface</v>
      </c>
    </row>
    <row r="29" spans="1:139" x14ac:dyDescent="0.2">
      <c r="A29" t="s">
        <v>600</v>
      </c>
      <c r="B29" t="s">
        <v>579</v>
      </c>
      <c r="C29" t="s">
        <v>109</v>
      </c>
      <c r="D29" s="3">
        <v>22</v>
      </c>
      <c r="E29" s="1" t="str">
        <f>VLOOKUP('Downloaded Data'!E29,Key!$A$5:$B$250,2)</f>
        <v>South Africa</v>
      </c>
      <c r="F29" s="1">
        <f>7 - ('Downloaded Data'!G29 + 1)</f>
        <v>6</v>
      </c>
      <c r="G29" s="1">
        <f>7 - ('Downloaded Data'!H29 + 1)</f>
        <v>6</v>
      </c>
      <c r="H29" s="1">
        <f>'Downloaded Data'!I29 + 1</f>
        <v>6</v>
      </c>
      <c r="I29" s="1">
        <f xml:space="preserve"> 7 - ('Downloaded Data'!J29 + 1)</f>
        <v>6</v>
      </c>
      <c r="J29" s="1">
        <f>'Downloaded Data'!K29 + 1</f>
        <v>6</v>
      </c>
      <c r="K29" s="1">
        <f>'Downloaded Data'!L29 + 1</f>
        <v>6</v>
      </c>
      <c r="L29" s="4">
        <f t="shared" si="0"/>
        <v>6</v>
      </c>
      <c r="M29" s="1">
        <f>7 - ('Downloaded Data'!N29 + 1)</f>
        <v>6</v>
      </c>
      <c r="N29" s="1">
        <f>'Downloaded Data'!O29 + 1</f>
        <v>5</v>
      </c>
      <c r="O29" s="1">
        <f>'Downloaded Data'!P29 + 1</f>
        <v>6</v>
      </c>
      <c r="P29" s="1">
        <f>'Downloaded Data'!Q29 + 1</f>
        <v>6</v>
      </c>
      <c r="Q29" s="1">
        <f>'Downloaded Data'!R29 + 1</f>
        <v>6</v>
      </c>
      <c r="R29" s="1">
        <f>'Downloaded Data'!S29 + 1</f>
        <v>6</v>
      </c>
      <c r="S29" s="4">
        <f t="shared" si="1"/>
        <v>5.833333333333333</v>
      </c>
      <c r="T29" s="1">
        <f>'Downloaded Data'!U29 + 1</f>
        <v>5</v>
      </c>
      <c r="U29" s="1">
        <f xml:space="preserve"> 7 - ('Downloaded Data'!V29 + 1)</f>
        <v>3</v>
      </c>
      <c r="V29" s="1">
        <f>'Downloaded Data'!W29 + 1</f>
        <v>5</v>
      </c>
      <c r="W29" s="1">
        <f>7 - ('Downloaded Data'!X29 + 1)</f>
        <v>4</v>
      </c>
      <c r="X29" s="1">
        <f>7 - ('Downloaded Data'!Y29 + 1)</f>
        <v>4</v>
      </c>
      <c r="Y29" s="1">
        <f>7 - ('Downloaded Data'!Z29 + 1)</f>
        <v>6</v>
      </c>
      <c r="Z29" s="1">
        <f>7 - ('Downloaded Data'!AA29 + 1)</f>
        <v>5</v>
      </c>
      <c r="AA29" s="1">
        <f>'Downloaded Data'!AB29 + 1</f>
        <v>6</v>
      </c>
      <c r="AB29" s="5">
        <f t="shared" si="2"/>
        <v>4.75</v>
      </c>
      <c r="AC29" s="2">
        <f t="shared" si="3"/>
        <v>5.45</v>
      </c>
      <c r="AD29" s="1" t="s">
        <v>106</v>
      </c>
      <c r="AE29" s="3">
        <v>9</v>
      </c>
      <c r="AF29" s="3">
        <v>9</v>
      </c>
      <c r="AG29" s="3">
        <v>9</v>
      </c>
      <c r="AH29" s="3">
        <v>7</v>
      </c>
      <c r="AI29" s="3">
        <v>9</v>
      </c>
      <c r="AJ29" s="3">
        <v>9</v>
      </c>
      <c r="AK29" s="3">
        <v>2</v>
      </c>
      <c r="AL29" s="3">
        <v>7</v>
      </c>
      <c r="AM29" s="4">
        <f t="shared" si="4"/>
        <v>8</v>
      </c>
      <c r="AN29" s="4">
        <f t="shared" si="5"/>
        <v>8</v>
      </c>
      <c r="AO29" s="4">
        <f t="shared" si="6"/>
        <v>9</v>
      </c>
      <c r="AP29" s="4">
        <f t="shared" si="7"/>
        <v>5.5</v>
      </c>
      <c r="AQ29" s="4">
        <f t="shared" si="8"/>
        <v>7.625</v>
      </c>
      <c r="AR29" s="3">
        <v>10</v>
      </c>
      <c r="AS29" s="3">
        <v>10</v>
      </c>
      <c r="AT29" s="3">
        <v>3</v>
      </c>
      <c r="AU29" s="3">
        <v>10</v>
      </c>
      <c r="AV29" s="3">
        <v>10</v>
      </c>
      <c r="AW29" s="3">
        <v>9</v>
      </c>
      <c r="AX29" s="3">
        <v>9</v>
      </c>
      <c r="AY29" s="3">
        <v>7</v>
      </c>
      <c r="AZ29" s="3">
        <v>8</v>
      </c>
      <c r="BA29" s="3">
        <v>10</v>
      </c>
      <c r="BB29" s="3">
        <v>4</v>
      </c>
      <c r="BC29" s="3">
        <v>8</v>
      </c>
      <c r="BD29" s="1" t="str">
        <f>VLOOKUP('Downloaded Data'!AZ29,Key!$A$638:$C$639,3)</f>
        <v>Exploration</v>
      </c>
      <c r="BE29" s="1" t="str">
        <f>VLOOKUP('Downloaded Data'!BA29,Key!$A$641:$C$642,3)</f>
        <v>Expressiveness</v>
      </c>
      <c r="BF29" s="1" t="str">
        <f>VLOOKUP('Downloaded Data'!BB29,Key!$A$644:$C$645,3)</f>
        <v>Immersion</v>
      </c>
      <c r="BG29" s="1" t="str">
        <f>VLOOKUP('Downloaded Data'!BC29,Key!$A$647:$C$648,3)</f>
        <v>Immersion</v>
      </c>
      <c r="BH29" s="1" t="str">
        <f>VLOOKUP('Downloaded Data'!BD29,Key!$A$650:$C$651,3)</f>
        <v>Enjoyment</v>
      </c>
      <c r="BI29" s="1" t="str">
        <f>VLOOKUP('Downloaded Data'!BE29,Key!$A$653:$C$654,3)</f>
        <v>Exploration</v>
      </c>
      <c r="BJ29" s="1" t="str">
        <f>VLOOKUP('Downloaded Data'!BF29,Key!$A$656:$C$657,3)</f>
        <v>Expressiveness</v>
      </c>
      <c r="BK29" s="1" t="str">
        <f>VLOOKUP('Downloaded Data'!BG29,Key!$A$659:$C$660,3)</f>
        <v>Results_Worth_Effort</v>
      </c>
      <c r="BL29" s="1" t="str">
        <f>VLOOKUP('Downloaded Data'!BH29,Key!$A$662:$C$663,3)</f>
        <v>Expressiveness</v>
      </c>
      <c r="BM29" s="1" t="str">
        <f>VLOOKUP('Downloaded Data'!BI29,Key!$A$665:$C$666,3)</f>
        <v>Immersion</v>
      </c>
      <c r="BN29" s="1" t="str">
        <f>VLOOKUP('Downloaded Data'!BJ29,Key!$A$668:$C$669,3)</f>
        <v>Expressiveness</v>
      </c>
      <c r="BO29" s="1" t="str">
        <f>VLOOKUP('Downloaded Data'!BK29,Key!$A$671:$D$672,3)</f>
        <v>Results_Worth_Effort</v>
      </c>
      <c r="BP29" s="1" t="str">
        <f>VLOOKUP('Downloaded Data'!BL29,Key!$A$674:$C$675,3)</f>
        <v>Expressiveness</v>
      </c>
      <c r="BQ29" s="1" t="str">
        <f>VLOOKUP('Downloaded Data'!BM29,Key!$A$677:$C$678,3)</f>
        <v>Immersion</v>
      </c>
      <c r="BR29" s="1" t="str">
        <f>VLOOKUP('Downloaded Data'!BN29,Key!$A$680:$C$681,3)</f>
        <v>Exploration</v>
      </c>
      <c r="BS29" s="1">
        <f t="shared" si="9"/>
        <v>3</v>
      </c>
      <c r="BT29" s="1">
        <f t="shared" si="10"/>
        <v>5</v>
      </c>
      <c r="BU29" s="1">
        <f t="shared" si="11"/>
        <v>0</v>
      </c>
      <c r="BV29" s="1">
        <f t="shared" si="12"/>
        <v>2</v>
      </c>
      <c r="BW29" s="1">
        <f t="shared" si="13"/>
        <v>1</v>
      </c>
      <c r="BX29" s="1">
        <f t="shared" si="14"/>
        <v>4</v>
      </c>
      <c r="BY29" s="4">
        <f t="shared" si="15"/>
        <v>25.5</v>
      </c>
      <c r="BZ29" s="4">
        <f t="shared" si="16"/>
        <v>50</v>
      </c>
      <c r="CA29" s="4">
        <f t="shared" si="17"/>
        <v>0</v>
      </c>
      <c r="CB29" s="4">
        <f t="shared" si="18"/>
        <v>18</v>
      </c>
      <c r="CC29" s="4">
        <v>9.5</v>
      </c>
      <c r="CD29" s="4">
        <f t="shared" si="19"/>
        <v>34</v>
      </c>
      <c r="CE29" s="4">
        <f t="shared" si="20"/>
        <v>91.333333333333329</v>
      </c>
      <c r="CF29" s="1" t="s">
        <v>112</v>
      </c>
      <c r="CG29" s="3">
        <v>6</v>
      </c>
      <c r="CH29" s="3">
        <v>8</v>
      </c>
      <c r="CI29" s="3">
        <v>8</v>
      </c>
      <c r="CJ29" s="3">
        <v>10</v>
      </c>
      <c r="CK29" s="3">
        <v>10</v>
      </c>
      <c r="CL29" s="3">
        <v>7</v>
      </c>
      <c r="CM29" s="3">
        <v>3</v>
      </c>
      <c r="CN29" s="3">
        <v>10</v>
      </c>
      <c r="CO29" s="4">
        <f t="shared" si="21"/>
        <v>9</v>
      </c>
      <c r="CP29" s="4">
        <f t="shared" si="22"/>
        <v>10</v>
      </c>
      <c r="CQ29" s="4">
        <f t="shared" si="23"/>
        <v>7</v>
      </c>
      <c r="CR29" s="4">
        <f t="shared" si="24"/>
        <v>5</v>
      </c>
      <c r="CS29" s="4">
        <f t="shared" si="25"/>
        <v>7.75</v>
      </c>
      <c r="CT29" s="3">
        <v>10</v>
      </c>
      <c r="CU29" s="3">
        <v>10</v>
      </c>
      <c r="CV29" s="3">
        <v>4</v>
      </c>
      <c r="CW29" s="3">
        <v>10</v>
      </c>
      <c r="CX29" s="3">
        <v>10</v>
      </c>
      <c r="CY29" s="3">
        <v>9</v>
      </c>
      <c r="CZ29" s="3">
        <v>10</v>
      </c>
      <c r="DA29" s="3">
        <v>10</v>
      </c>
      <c r="DB29" s="3">
        <v>10</v>
      </c>
      <c r="DC29" s="3">
        <v>10</v>
      </c>
      <c r="DD29" s="3">
        <v>3</v>
      </c>
      <c r="DE29" s="3">
        <v>9</v>
      </c>
      <c r="DF29" s="1" t="str">
        <f>VLOOKUP('Downloaded Data'!CL29,Key!$A$926:$C$927,3)</f>
        <v>Exploration</v>
      </c>
      <c r="DG29" s="1" t="str">
        <f>VLOOKUP('Downloaded Data'!CM29,Key!$A$929:$C$930,3)</f>
        <v>Expressiveness</v>
      </c>
      <c r="DH29" s="1" t="str">
        <f>VLOOKUP('Downloaded Data'!CN29,Key!$A$932:$C$933,3)</f>
        <v>Immersion</v>
      </c>
      <c r="DI29" s="1" t="str">
        <f>VLOOKUP('Downloaded Data'!CO29,Key!$A$935:$C$936,3)</f>
        <v>Immersion</v>
      </c>
      <c r="DJ29" s="1" t="str">
        <f>VLOOKUP('Downloaded Data'!CP29,Key!$A$938:$C$939,3)</f>
        <v>Enjoyment</v>
      </c>
      <c r="DK29" s="1" t="str">
        <f>VLOOKUP('Downloaded Data'!CQ29,Key!$A$941:$C$942,3)</f>
        <v>Exploration</v>
      </c>
      <c r="DL29" s="1" t="str">
        <f>VLOOKUP('Downloaded Data'!CR29,Key!$A$944:$C$945,3)</f>
        <v>Expressiveness</v>
      </c>
      <c r="DM29" s="1" t="str">
        <f>VLOOKUP('Downloaded Data'!CS29,Key!$A$947:$C$948,3)</f>
        <v>Results_Worth_Effort</v>
      </c>
      <c r="DN29" s="1" t="str">
        <f>VLOOKUP('Downloaded Data'!CT29,Key!$A$947:$D$948,3)</f>
        <v>Collaboration</v>
      </c>
      <c r="DO29" s="1" t="str">
        <f>VLOOKUP('Downloaded Data'!CU29,Key!$A$953:$D$954,3)</f>
        <v>Exploration</v>
      </c>
      <c r="DP29" s="1" t="str">
        <f>VLOOKUP('Downloaded Data'!CV29,Key!$A$956:$C$957,3)</f>
        <v>Expressiveness</v>
      </c>
      <c r="DQ29" s="1" t="str">
        <f>VLOOKUP('Downloaded Data'!CW29,Key!$A$959:$C$960,3)</f>
        <v>Enjoyment</v>
      </c>
      <c r="DR29" s="1" t="str">
        <f>VLOOKUP('Downloaded Data'!CX29,Key!$A$962:$C$963,3)</f>
        <v>Expressiveness</v>
      </c>
      <c r="DS29" s="1" t="str">
        <f>VLOOKUP('Downloaded Data'!CY29,Key!$A$965:$C$966,3)</f>
        <v>Immersion</v>
      </c>
      <c r="DT29" s="1" t="str">
        <f>VLOOKUP('Downloaded Data'!CZ29,Key!$A$968:$C$969,3)</f>
        <v>Exploration</v>
      </c>
      <c r="DU29" s="1">
        <f t="shared" si="26"/>
        <v>4</v>
      </c>
      <c r="DV29" s="1">
        <f t="shared" si="27"/>
        <v>4</v>
      </c>
      <c r="DW29" s="1">
        <f t="shared" si="28"/>
        <v>1</v>
      </c>
      <c r="DX29" s="1">
        <f t="shared" si="29"/>
        <v>1</v>
      </c>
      <c r="DY29" s="1">
        <f t="shared" si="30"/>
        <v>2</v>
      </c>
      <c r="DZ29" s="1">
        <f t="shared" si="31"/>
        <v>3</v>
      </c>
      <c r="EA29" s="4">
        <f t="shared" si="32"/>
        <v>40</v>
      </c>
      <c r="EB29" s="4">
        <f t="shared" si="33"/>
        <v>40</v>
      </c>
      <c r="EC29" s="4">
        <f t="shared" si="34"/>
        <v>3.5</v>
      </c>
      <c r="ED29" s="4">
        <f t="shared" si="35"/>
        <v>10</v>
      </c>
      <c r="EE29" s="4">
        <f t="shared" si="36"/>
        <v>20</v>
      </c>
      <c r="EF29" s="4">
        <f t="shared" si="37"/>
        <v>27</v>
      </c>
      <c r="EG29" s="4">
        <f t="shared" si="38"/>
        <v>93.666666666666671</v>
      </c>
      <c r="EH29" s="1" t="str">
        <f>VLOOKUP('Downloaded Data'!DA29,Key!$A$971:$B$972,2)</f>
        <v>A: Writing Interface</v>
      </c>
    </row>
    <row r="30" spans="1:139" x14ac:dyDescent="0.2">
      <c r="A30" t="s">
        <v>600</v>
      </c>
      <c r="B30" t="s">
        <v>580</v>
      </c>
      <c r="C30" t="s">
        <v>105</v>
      </c>
      <c r="D30" s="3">
        <v>23</v>
      </c>
      <c r="E30" s="1" t="str">
        <f>VLOOKUP('Downloaded Data'!E30,Key!$A$5:$B$250,2)</f>
        <v>South Africa</v>
      </c>
      <c r="F30" s="1">
        <f>7 - ('Downloaded Data'!G30 + 1)</f>
        <v>6</v>
      </c>
      <c r="G30" s="1">
        <f>7 - ('Downloaded Data'!H30 + 1)</f>
        <v>6</v>
      </c>
      <c r="H30" s="1">
        <f>'Downloaded Data'!I30 + 1</f>
        <v>5</v>
      </c>
      <c r="I30" s="1">
        <f xml:space="preserve"> 7 - ('Downloaded Data'!J30 + 1)</f>
        <v>5</v>
      </c>
      <c r="J30" s="1">
        <f>'Downloaded Data'!K30 + 1</f>
        <v>4</v>
      </c>
      <c r="K30" s="1">
        <f>'Downloaded Data'!L30 + 1</f>
        <v>6</v>
      </c>
      <c r="L30" s="4">
        <f t="shared" si="0"/>
        <v>5.333333333333333</v>
      </c>
      <c r="M30" s="1">
        <f>7 - ('Downloaded Data'!N30 + 1)</f>
        <v>6</v>
      </c>
      <c r="N30" s="1">
        <f>'Downloaded Data'!O30 + 1</f>
        <v>5</v>
      </c>
      <c r="O30" s="1">
        <f>'Downloaded Data'!P30 + 1</f>
        <v>5</v>
      </c>
      <c r="P30" s="1">
        <f>'Downloaded Data'!Q30 + 1</f>
        <v>6</v>
      </c>
      <c r="Q30" s="1">
        <f>'Downloaded Data'!R30 + 1</f>
        <v>5</v>
      </c>
      <c r="R30" s="1">
        <f>'Downloaded Data'!S30 + 1</f>
        <v>5</v>
      </c>
      <c r="S30" s="4">
        <f t="shared" si="1"/>
        <v>5.333333333333333</v>
      </c>
      <c r="T30" s="1">
        <f>'Downloaded Data'!U30 + 1</f>
        <v>5</v>
      </c>
      <c r="U30" s="1">
        <f xml:space="preserve"> 7 - ('Downloaded Data'!V30 + 1)</f>
        <v>6</v>
      </c>
      <c r="V30" s="1">
        <f>'Downloaded Data'!W30 + 1</f>
        <v>5</v>
      </c>
      <c r="W30" s="1">
        <f>7 - ('Downloaded Data'!X30 + 1)</f>
        <v>5</v>
      </c>
      <c r="X30" s="1">
        <f>7 - ('Downloaded Data'!Y30 + 1)</f>
        <v>6</v>
      </c>
      <c r="Y30" s="1">
        <f>7 - ('Downloaded Data'!Z30 + 1)</f>
        <v>6</v>
      </c>
      <c r="Z30" s="1">
        <f>7 - ('Downloaded Data'!AA30 + 1)</f>
        <v>6</v>
      </c>
      <c r="AA30" s="1">
        <f>'Downloaded Data'!AB30 + 1</f>
        <v>5</v>
      </c>
      <c r="AB30" s="5">
        <f t="shared" si="2"/>
        <v>5.5</v>
      </c>
      <c r="AC30" s="2">
        <f t="shared" si="3"/>
        <v>5.4</v>
      </c>
      <c r="AD30" s="1" t="s">
        <v>108</v>
      </c>
      <c r="AE30" s="3">
        <v>10</v>
      </c>
      <c r="AF30" s="3">
        <v>9</v>
      </c>
      <c r="AG30" s="3">
        <v>10</v>
      </c>
      <c r="AH30" s="3">
        <v>10</v>
      </c>
      <c r="AI30" s="3">
        <v>9</v>
      </c>
      <c r="AJ30" s="3">
        <v>8</v>
      </c>
      <c r="AK30" s="3">
        <v>10</v>
      </c>
      <c r="AL30" s="3">
        <v>10</v>
      </c>
      <c r="AM30" s="4">
        <f t="shared" si="4"/>
        <v>9.5</v>
      </c>
      <c r="AN30" s="4">
        <f t="shared" si="5"/>
        <v>9.5</v>
      </c>
      <c r="AO30" s="4">
        <f t="shared" si="6"/>
        <v>10</v>
      </c>
      <c r="AP30" s="4">
        <f t="shared" si="7"/>
        <v>9</v>
      </c>
      <c r="AQ30" s="4">
        <f t="shared" si="8"/>
        <v>9.5</v>
      </c>
      <c r="AR30" s="3">
        <v>10</v>
      </c>
      <c r="AS30" s="3">
        <v>9</v>
      </c>
      <c r="AT30" s="3">
        <v>9</v>
      </c>
      <c r="AU30" s="3">
        <v>10</v>
      </c>
      <c r="AV30" s="3">
        <v>9</v>
      </c>
      <c r="AW30" s="3">
        <v>0</v>
      </c>
      <c r="AX30" s="3">
        <v>10</v>
      </c>
      <c r="AY30" s="3">
        <v>10</v>
      </c>
      <c r="AZ30" s="3">
        <v>8</v>
      </c>
      <c r="BA30" s="3">
        <v>9</v>
      </c>
      <c r="BB30" s="3">
        <v>8</v>
      </c>
      <c r="BC30" s="3">
        <v>2</v>
      </c>
      <c r="BD30" s="1" t="str">
        <f>VLOOKUP('Downloaded Data'!AZ30,Key!$A$638:$C$639,3)</f>
        <v>Exploration</v>
      </c>
      <c r="BE30" s="1" t="str">
        <f>VLOOKUP('Downloaded Data'!BA30,Key!$A$641:$C$642,3)</f>
        <v>Expressiveness</v>
      </c>
      <c r="BF30" s="1" t="str">
        <f>VLOOKUP('Downloaded Data'!BB30,Key!$A$644:$C$645,3)</f>
        <v>Enjoyment</v>
      </c>
      <c r="BG30" s="1" t="str">
        <f>VLOOKUP('Downloaded Data'!BC30,Key!$A$647:$C$648,3)</f>
        <v>Results_Worth_Effort</v>
      </c>
      <c r="BH30" s="1" t="str">
        <f>VLOOKUP('Downloaded Data'!BD30,Key!$A$650:$C$651,3)</f>
        <v>Enjoyment</v>
      </c>
      <c r="BI30" s="1" t="str">
        <f>VLOOKUP('Downloaded Data'!BE30,Key!$A$653:$C$654,3)</f>
        <v>Exploration</v>
      </c>
      <c r="BJ30" s="1" t="str">
        <f>VLOOKUP('Downloaded Data'!BF30,Key!$A$656:$C$657,3)</f>
        <v>Expressiveness</v>
      </c>
      <c r="BK30" s="1" t="str">
        <f>VLOOKUP('Downloaded Data'!BG30,Key!$A$659:$C$660,3)</f>
        <v>Collaboration</v>
      </c>
      <c r="BL30" s="1" t="str">
        <f>VLOOKUP('Downloaded Data'!BH30,Key!$A$662:$C$663,3)</f>
        <v>Expressiveness</v>
      </c>
      <c r="BM30" s="1" t="str">
        <f>VLOOKUP('Downloaded Data'!BI30,Key!$A$665:$C$666,3)</f>
        <v>Exploration</v>
      </c>
      <c r="BN30" s="1" t="str">
        <f>VLOOKUP('Downloaded Data'!BJ30,Key!$A$668:$C$669,3)</f>
        <v>Expressiveness</v>
      </c>
      <c r="BO30" s="1" t="str">
        <f>VLOOKUP('Downloaded Data'!BK30,Key!$A$671:$D$672,3)</f>
        <v>Enjoyment</v>
      </c>
      <c r="BP30" s="1" t="str">
        <f>VLOOKUP('Downloaded Data'!BL30,Key!$A$674:$C$675,3)</f>
        <v>Exploration</v>
      </c>
      <c r="BQ30" s="1" t="str">
        <f>VLOOKUP('Downloaded Data'!BM30,Key!$A$677:$C$678,3)</f>
        <v>Collaboration</v>
      </c>
      <c r="BR30" s="1" t="str">
        <f>VLOOKUP('Downloaded Data'!BN30,Key!$A$680:$C$681,3)</f>
        <v>Enjoyment</v>
      </c>
      <c r="BS30" s="1">
        <f t="shared" si="9"/>
        <v>4</v>
      </c>
      <c r="BT30" s="1">
        <f t="shared" si="10"/>
        <v>4</v>
      </c>
      <c r="BU30" s="1">
        <f t="shared" si="11"/>
        <v>2</v>
      </c>
      <c r="BV30" s="1">
        <f t="shared" si="12"/>
        <v>1</v>
      </c>
      <c r="BW30" s="1">
        <f t="shared" si="13"/>
        <v>4</v>
      </c>
      <c r="BX30" s="1">
        <f t="shared" si="14"/>
        <v>0</v>
      </c>
      <c r="BY30" s="4">
        <f t="shared" si="15"/>
        <v>38</v>
      </c>
      <c r="BZ30" s="4">
        <f t="shared" si="16"/>
        <v>36</v>
      </c>
      <c r="CA30" s="4">
        <f t="shared" si="17"/>
        <v>17</v>
      </c>
      <c r="CB30" s="4">
        <f t="shared" si="18"/>
        <v>9</v>
      </c>
      <c r="CC30" s="4">
        <v>40</v>
      </c>
      <c r="CD30" s="4">
        <f t="shared" si="19"/>
        <v>0</v>
      </c>
      <c r="CE30" s="4">
        <f t="shared" si="20"/>
        <v>93.333333333333329</v>
      </c>
      <c r="CF30" s="1" t="s">
        <v>107</v>
      </c>
      <c r="CG30" s="3">
        <v>9</v>
      </c>
      <c r="CH30" s="3">
        <v>10</v>
      </c>
      <c r="CI30" s="3">
        <v>10</v>
      </c>
      <c r="CJ30" s="3">
        <v>9</v>
      </c>
      <c r="CK30" s="3">
        <v>9</v>
      </c>
      <c r="CL30" s="3">
        <v>9</v>
      </c>
      <c r="CM30" s="3">
        <v>4</v>
      </c>
      <c r="CN30" s="3">
        <v>9</v>
      </c>
      <c r="CO30" s="4">
        <f t="shared" si="21"/>
        <v>9.5</v>
      </c>
      <c r="CP30" s="4">
        <f t="shared" si="22"/>
        <v>9</v>
      </c>
      <c r="CQ30" s="4">
        <f t="shared" si="23"/>
        <v>9.5</v>
      </c>
      <c r="CR30" s="4">
        <f t="shared" si="24"/>
        <v>6.5</v>
      </c>
      <c r="CS30" s="4">
        <f t="shared" si="25"/>
        <v>8.625</v>
      </c>
      <c r="CT30" s="3">
        <v>8</v>
      </c>
      <c r="CU30" s="3">
        <v>10</v>
      </c>
      <c r="CV30" s="3">
        <v>3</v>
      </c>
      <c r="CW30" s="3">
        <v>9</v>
      </c>
      <c r="CX30" s="3">
        <v>9</v>
      </c>
      <c r="CY30" s="3">
        <v>1</v>
      </c>
      <c r="CZ30" s="3">
        <v>8</v>
      </c>
      <c r="DA30" s="3">
        <v>9</v>
      </c>
      <c r="DB30" s="3">
        <v>6</v>
      </c>
      <c r="DC30" s="3">
        <v>6</v>
      </c>
      <c r="DD30" s="3">
        <v>1</v>
      </c>
      <c r="DE30" s="3">
        <v>0</v>
      </c>
      <c r="DF30" s="1" t="str">
        <f>VLOOKUP('Downloaded Data'!CL30,Key!$A$926:$C$927,3)</f>
        <v>Exploration</v>
      </c>
      <c r="DG30" s="1" t="str">
        <f>VLOOKUP('Downloaded Data'!CM30,Key!$A$929:$C$930,3)</f>
        <v>Expressiveness</v>
      </c>
      <c r="DH30" s="1" t="str">
        <f>VLOOKUP('Downloaded Data'!CN30,Key!$A$932:$C$933,3)</f>
        <v>Enjoyment</v>
      </c>
      <c r="DI30" s="1" t="str">
        <f>VLOOKUP('Downloaded Data'!CO30,Key!$A$935:$C$936,3)</f>
        <v>Results_Worth_Effort</v>
      </c>
      <c r="DJ30" s="1" t="str">
        <f>VLOOKUP('Downloaded Data'!CP30,Key!$A$938:$C$939,3)</f>
        <v>Enjoyment</v>
      </c>
      <c r="DK30" s="1" t="str">
        <f>VLOOKUP('Downloaded Data'!CQ30,Key!$A$941:$C$942,3)</f>
        <v>Exploration</v>
      </c>
      <c r="DL30" s="1" t="str">
        <f>VLOOKUP('Downloaded Data'!CR30,Key!$A$944:$C$945,3)</f>
        <v>Expressiveness</v>
      </c>
      <c r="DM30" s="1" t="str">
        <f>VLOOKUP('Downloaded Data'!CS30,Key!$A$947:$C$948,3)</f>
        <v>Results_Worth_Effort</v>
      </c>
      <c r="DN30" s="1" t="str">
        <f>VLOOKUP('Downloaded Data'!CT30,Key!$A$947:$D$948,3)</f>
        <v>Results_Worth_Effort</v>
      </c>
      <c r="DO30" s="1" t="str">
        <f>VLOOKUP('Downloaded Data'!CU30,Key!$A$953:$D$954,3)</f>
        <v>Exploration</v>
      </c>
      <c r="DP30" s="1" t="str">
        <f>VLOOKUP('Downloaded Data'!CV30,Key!$A$956:$C$957,3)</f>
        <v>Expressiveness</v>
      </c>
      <c r="DQ30" s="1" t="str">
        <f>VLOOKUP('Downloaded Data'!CW30,Key!$A$959:$C$960,3)</f>
        <v>Enjoyment</v>
      </c>
      <c r="DR30" s="1" t="str">
        <f>VLOOKUP('Downloaded Data'!CX30,Key!$A$962:$C$963,3)</f>
        <v>Exploration</v>
      </c>
      <c r="DS30" s="1" t="str">
        <f>VLOOKUP('Downloaded Data'!CY30,Key!$A$965:$C$966,3)</f>
        <v>Collaboration</v>
      </c>
      <c r="DT30" s="1" t="str">
        <f>VLOOKUP('Downloaded Data'!CZ30,Key!$A$968:$C$969,3)</f>
        <v>Exploration</v>
      </c>
      <c r="DU30" s="1">
        <f t="shared" si="26"/>
        <v>5</v>
      </c>
      <c r="DV30" s="1">
        <f t="shared" si="27"/>
        <v>3</v>
      </c>
      <c r="DW30" s="1">
        <f t="shared" si="28"/>
        <v>1</v>
      </c>
      <c r="DX30" s="1">
        <f t="shared" si="29"/>
        <v>3</v>
      </c>
      <c r="DY30" s="1">
        <f t="shared" si="30"/>
        <v>3</v>
      </c>
      <c r="DZ30" s="1">
        <f t="shared" si="31"/>
        <v>0</v>
      </c>
      <c r="EA30" s="4">
        <f t="shared" si="32"/>
        <v>47.5</v>
      </c>
      <c r="EB30" s="4">
        <f t="shared" si="33"/>
        <v>22.5</v>
      </c>
      <c r="EC30" s="4">
        <f t="shared" si="34"/>
        <v>2</v>
      </c>
      <c r="ED30" s="4">
        <f t="shared" si="35"/>
        <v>21</v>
      </c>
      <c r="EE30" s="4">
        <f t="shared" si="36"/>
        <v>28.5</v>
      </c>
      <c r="EF30" s="4">
        <f t="shared" si="37"/>
        <v>0</v>
      </c>
      <c r="EG30" s="4">
        <f t="shared" si="38"/>
        <v>79</v>
      </c>
      <c r="EH30" s="1" t="str">
        <f>VLOOKUP('Downloaded Data'!DA30,Key!$A$971:$B$972,2)</f>
        <v>A: Writing Interface</v>
      </c>
      <c r="EI30" t="s">
        <v>564</v>
      </c>
    </row>
    <row r="31" spans="1:139" x14ac:dyDescent="0.2">
      <c r="A31" t="s">
        <v>600</v>
      </c>
      <c r="B31" t="s">
        <v>579</v>
      </c>
      <c r="C31" t="s">
        <v>105</v>
      </c>
      <c r="D31" s="3">
        <v>36</v>
      </c>
      <c r="E31" s="1" t="str">
        <f>VLOOKUP('Downloaded Data'!E31,Key!$A$5:$B$250,2)</f>
        <v>Ireland</v>
      </c>
      <c r="F31" s="1">
        <f>7 - ('Downloaded Data'!G31 + 1)</f>
        <v>5</v>
      </c>
      <c r="G31" s="1">
        <f>7 - ('Downloaded Data'!H31 + 1)</f>
        <v>5</v>
      </c>
      <c r="H31" s="1">
        <f>'Downloaded Data'!I31 + 1</f>
        <v>4</v>
      </c>
      <c r="I31" s="1">
        <f xml:space="preserve"> 7 - ('Downloaded Data'!J31 + 1)</f>
        <v>5</v>
      </c>
      <c r="J31" s="1">
        <f>'Downloaded Data'!K31 + 1</f>
        <v>5</v>
      </c>
      <c r="K31" s="1">
        <f>'Downloaded Data'!L31 + 1</f>
        <v>5</v>
      </c>
      <c r="L31" s="4">
        <f t="shared" si="0"/>
        <v>4.833333333333333</v>
      </c>
      <c r="M31" s="1">
        <f>7 - ('Downloaded Data'!N31 + 1)</f>
        <v>4</v>
      </c>
      <c r="N31" s="1">
        <f>'Downloaded Data'!O31 + 1</f>
        <v>5</v>
      </c>
      <c r="O31" s="1">
        <f>'Downloaded Data'!P31 + 1</f>
        <v>3</v>
      </c>
      <c r="P31" s="1">
        <f>'Downloaded Data'!Q31 + 1</f>
        <v>4</v>
      </c>
      <c r="Q31" s="1">
        <f>'Downloaded Data'!R31 + 1</f>
        <v>4</v>
      </c>
      <c r="R31" s="1">
        <f>'Downloaded Data'!S31 + 1</f>
        <v>3</v>
      </c>
      <c r="S31" s="4">
        <f t="shared" si="1"/>
        <v>3.8333333333333335</v>
      </c>
      <c r="T31" s="1">
        <f>'Downloaded Data'!U31 + 1</f>
        <v>5</v>
      </c>
      <c r="U31" s="1">
        <f xml:space="preserve"> 7 - ('Downloaded Data'!V31 + 1)</f>
        <v>4</v>
      </c>
      <c r="V31" s="1">
        <f>'Downloaded Data'!W31 + 1</f>
        <v>5</v>
      </c>
      <c r="W31" s="1">
        <f>7 - ('Downloaded Data'!X31 + 1)</f>
        <v>5</v>
      </c>
      <c r="X31" s="1">
        <f>7 - ('Downloaded Data'!Y31 + 1)</f>
        <v>5</v>
      </c>
      <c r="Y31" s="1">
        <f>7 - ('Downloaded Data'!Z31 + 1)</f>
        <v>5</v>
      </c>
      <c r="Z31" s="1">
        <f>7 - ('Downloaded Data'!AA31 + 1)</f>
        <v>5</v>
      </c>
      <c r="AA31" s="1">
        <f>'Downloaded Data'!AB31 + 1</f>
        <v>2</v>
      </c>
      <c r="AB31" s="5">
        <f t="shared" si="2"/>
        <v>4.5</v>
      </c>
      <c r="AC31" s="2">
        <f t="shared" si="3"/>
        <v>4.4000000000000004</v>
      </c>
      <c r="AD31" s="1" t="s">
        <v>108</v>
      </c>
      <c r="AE31" s="3">
        <v>5</v>
      </c>
      <c r="AF31" s="3">
        <v>6</v>
      </c>
      <c r="AG31" s="3">
        <v>6</v>
      </c>
      <c r="AH31" s="3">
        <v>5</v>
      </c>
      <c r="AI31" s="3">
        <v>5</v>
      </c>
      <c r="AJ31" s="3">
        <v>6</v>
      </c>
      <c r="AK31" s="3">
        <v>4</v>
      </c>
      <c r="AL31" s="3">
        <v>6</v>
      </c>
      <c r="AM31" s="4">
        <f t="shared" si="4"/>
        <v>6</v>
      </c>
      <c r="AN31" s="4">
        <f t="shared" si="5"/>
        <v>5</v>
      </c>
      <c r="AO31" s="4">
        <f t="shared" si="6"/>
        <v>5.5</v>
      </c>
      <c r="AP31" s="4">
        <f t="shared" si="7"/>
        <v>5</v>
      </c>
      <c r="AQ31" s="4">
        <f t="shared" si="8"/>
        <v>5.375</v>
      </c>
      <c r="AR31" s="3">
        <v>2</v>
      </c>
      <c r="AS31" s="3">
        <v>3</v>
      </c>
      <c r="AT31" s="3">
        <v>3</v>
      </c>
      <c r="AU31" s="3">
        <v>3</v>
      </c>
      <c r="AV31" s="3">
        <v>2</v>
      </c>
      <c r="AW31" s="3">
        <v>7</v>
      </c>
      <c r="AX31" s="3">
        <v>5</v>
      </c>
      <c r="AY31" s="3">
        <v>2</v>
      </c>
      <c r="AZ31" s="3">
        <v>3</v>
      </c>
      <c r="BA31" s="3">
        <v>6</v>
      </c>
      <c r="BB31" s="3">
        <v>2</v>
      </c>
      <c r="BC31" s="3">
        <v>5</v>
      </c>
      <c r="BD31" s="1" t="str">
        <f>VLOOKUP('Downloaded Data'!AZ31,Key!$A$638:$C$639,3)</f>
        <v>Exploration</v>
      </c>
      <c r="BE31" s="1" t="str">
        <f>VLOOKUP('Downloaded Data'!BA31,Key!$A$641:$C$642,3)</f>
        <v>Results_Worth_Effort</v>
      </c>
      <c r="BF31" s="1" t="str">
        <f>VLOOKUP('Downloaded Data'!BB31,Key!$A$644:$C$645,3)</f>
        <v>Immersion</v>
      </c>
      <c r="BG31" s="1" t="str">
        <f>VLOOKUP('Downloaded Data'!BC31,Key!$A$647:$C$648,3)</f>
        <v>Results_Worth_Effort</v>
      </c>
      <c r="BH31" s="1" t="str">
        <f>VLOOKUP('Downloaded Data'!BD31,Key!$A$650:$C$651,3)</f>
        <v>Enjoyment</v>
      </c>
      <c r="BI31" s="1" t="str">
        <f>VLOOKUP('Downloaded Data'!BE31,Key!$A$653:$C$654,3)</f>
        <v>Results_Worth_Effort</v>
      </c>
      <c r="BJ31" s="1" t="str">
        <f>VLOOKUP('Downloaded Data'!BF31,Key!$A$656:$C$657,3)</f>
        <v>Expressiveness</v>
      </c>
      <c r="BK31" s="1" t="str">
        <f>VLOOKUP('Downloaded Data'!BG31,Key!$A$659:$C$660,3)</f>
        <v>Results_Worth_Effort</v>
      </c>
      <c r="BL31" s="1" t="str">
        <f>VLOOKUP('Downloaded Data'!BH31,Key!$A$662:$C$663,3)</f>
        <v>Enjoyment</v>
      </c>
      <c r="BM31" s="1" t="str">
        <f>VLOOKUP('Downloaded Data'!BI31,Key!$A$665:$C$666,3)</f>
        <v>Exploration</v>
      </c>
      <c r="BN31" s="1" t="str">
        <f>VLOOKUP('Downloaded Data'!BJ31,Key!$A$668:$C$669,3)</f>
        <v>Expressiveness</v>
      </c>
      <c r="BO31" s="1" t="str">
        <f>VLOOKUP('Downloaded Data'!BK31,Key!$A$671:$D$672,3)</f>
        <v>Results_Worth_Effort</v>
      </c>
      <c r="BP31" s="1" t="str">
        <f>VLOOKUP('Downloaded Data'!BL31,Key!$A$674:$C$675,3)</f>
        <v>Expressiveness</v>
      </c>
      <c r="BQ31" s="1" t="str">
        <f>VLOOKUP('Downloaded Data'!BM31,Key!$A$677:$C$678,3)</f>
        <v>Immersion</v>
      </c>
      <c r="BR31" s="1" t="str">
        <f>VLOOKUP('Downloaded Data'!BN31,Key!$A$680:$C$681,3)</f>
        <v>Exploration</v>
      </c>
      <c r="BS31" s="1">
        <f t="shared" si="9"/>
        <v>3</v>
      </c>
      <c r="BT31" s="1">
        <f t="shared" si="10"/>
        <v>3</v>
      </c>
      <c r="BU31" s="1">
        <f t="shared" si="11"/>
        <v>0</v>
      </c>
      <c r="BV31" s="1">
        <f t="shared" si="12"/>
        <v>5</v>
      </c>
      <c r="BW31" s="1">
        <f t="shared" si="13"/>
        <v>2</v>
      </c>
      <c r="BX31" s="1">
        <f t="shared" si="14"/>
        <v>2</v>
      </c>
      <c r="BY31" s="4">
        <f t="shared" si="15"/>
        <v>7.5</v>
      </c>
      <c r="BZ31" s="4">
        <f t="shared" si="16"/>
        <v>12</v>
      </c>
      <c r="CA31" s="4">
        <f t="shared" si="17"/>
        <v>0</v>
      </c>
      <c r="CB31" s="4">
        <f t="shared" si="18"/>
        <v>12.5</v>
      </c>
      <c r="CC31" s="4">
        <v>8</v>
      </c>
      <c r="CD31" s="4">
        <f t="shared" si="19"/>
        <v>12</v>
      </c>
      <c r="CE31" s="4">
        <f t="shared" si="20"/>
        <v>34.666666666666664</v>
      </c>
      <c r="CF31" s="1" t="s">
        <v>107</v>
      </c>
      <c r="CG31" s="3">
        <v>7</v>
      </c>
      <c r="CH31" s="3">
        <v>7</v>
      </c>
      <c r="CI31" s="3">
        <v>6</v>
      </c>
      <c r="CJ31" s="3">
        <v>5</v>
      </c>
      <c r="CK31" s="3">
        <v>7</v>
      </c>
      <c r="CL31" s="3">
        <v>4</v>
      </c>
      <c r="CM31" s="3">
        <v>2</v>
      </c>
      <c r="CN31" s="3">
        <v>6</v>
      </c>
      <c r="CO31" s="4">
        <f t="shared" si="21"/>
        <v>6.5</v>
      </c>
      <c r="CP31" s="4">
        <f t="shared" si="22"/>
        <v>6</v>
      </c>
      <c r="CQ31" s="4">
        <f t="shared" si="23"/>
        <v>6.5</v>
      </c>
      <c r="CR31" s="4">
        <f t="shared" si="24"/>
        <v>3</v>
      </c>
      <c r="CS31" s="4">
        <f t="shared" si="25"/>
        <v>5.5</v>
      </c>
      <c r="CT31" s="3">
        <v>2</v>
      </c>
      <c r="CU31" s="3">
        <v>4</v>
      </c>
      <c r="CV31" s="3">
        <v>2</v>
      </c>
      <c r="CW31" s="3">
        <v>5</v>
      </c>
      <c r="CX31" s="3">
        <v>4</v>
      </c>
      <c r="CY31" s="3">
        <v>8</v>
      </c>
      <c r="CZ31" s="3">
        <v>6</v>
      </c>
      <c r="DA31" s="3">
        <v>5</v>
      </c>
      <c r="DB31" s="3">
        <v>2</v>
      </c>
      <c r="DC31" s="3">
        <v>5</v>
      </c>
      <c r="DD31" s="3">
        <v>2</v>
      </c>
      <c r="DE31" s="3">
        <v>2</v>
      </c>
      <c r="DF31" s="1" t="str">
        <f>VLOOKUP('Downloaded Data'!CL31,Key!$A$926:$C$927,3)</f>
        <v>Exploration</v>
      </c>
      <c r="DG31" s="1" t="str">
        <f>VLOOKUP('Downloaded Data'!CM31,Key!$A$929:$C$930,3)</f>
        <v>Expressiveness</v>
      </c>
      <c r="DH31" s="1" t="str">
        <f>VLOOKUP('Downloaded Data'!CN31,Key!$A$932:$C$933,3)</f>
        <v>Enjoyment</v>
      </c>
      <c r="DI31" s="1" t="str">
        <f>VLOOKUP('Downloaded Data'!CO31,Key!$A$935:$C$936,3)</f>
        <v>Results_Worth_Effort</v>
      </c>
      <c r="DJ31" s="1" t="str">
        <f>VLOOKUP('Downloaded Data'!CP31,Key!$A$938:$C$939,3)</f>
        <v>Enjoyment</v>
      </c>
      <c r="DK31" s="1" t="str">
        <f>VLOOKUP('Downloaded Data'!CQ31,Key!$A$941:$C$942,3)</f>
        <v>Results_Worth_Effort</v>
      </c>
      <c r="DL31" s="1" t="str">
        <f>VLOOKUP('Downloaded Data'!CR31,Key!$A$944:$C$945,3)</f>
        <v>Immersion</v>
      </c>
      <c r="DM31" s="1" t="str">
        <f>VLOOKUP('Downloaded Data'!CS31,Key!$A$947:$C$948,3)</f>
        <v>Results_Worth_Effort</v>
      </c>
      <c r="DN31" s="1" t="str">
        <f>VLOOKUP('Downloaded Data'!CT31,Key!$A$947:$D$948,3)</f>
        <v>Collaboration</v>
      </c>
      <c r="DO31" s="1" t="str">
        <f>VLOOKUP('Downloaded Data'!CU31,Key!$A$953:$D$954,3)</f>
        <v>Immersion</v>
      </c>
      <c r="DP31" s="1" t="str">
        <f>VLOOKUP('Downloaded Data'!CV31,Key!$A$956:$C$957,3)</f>
        <v>Expressiveness</v>
      </c>
      <c r="DQ31" s="1" t="str">
        <f>VLOOKUP('Downloaded Data'!CW31,Key!$A$959:$C$960,3)</f>
        <v>Results_Worth_Effort</v>
      </c>
      <c r="DR31" s="1" t="str">
        <f>VLOOKUP('Downloaded Data'!CX31,Key!$A$962:$C$963,3)</f>
        <v>Expressiveness</v>
      </c>
      <c r="DS31" s="1" t="str">
        <f>VLOOKUP('Downloaded Data'!CY31,Key!$A$965:$C$966,3)</f>
        <v>Immersion</v>
      </c>
      <c r="DT31" s="1" t="str">
        <f>VLOOKUP('Downloaded Data'!CZ31,Key!$A$968:$C$969,3)</f>
        <v>Exploration</v>
      </c>
      <c r="DU31" s="1">
        <f t="shared" si="26"/>
        <v>2</v>
      </c>
      <c r="DV31" s="1">
        <f t="shared" si="27"/>
        <v>3</v>
      </c>
      <c r="DW31" s="1">
        <f t="shared" si="28"/>
        <v>1</v>
      </c>
      <c r="DX31" s="1">
        <f t="shared" si="29"/>
        <v>4</v>
      </c>
      <c r="DY31" s="1">
        <f t="shared" si="30"/>
        <v>2</v>
      </c>
      <c r="DZ31" s="1">
        <f t="shared" si="31"/>
        <v>3</v>
      </c>
      <c r="EA31" s="4">
        <f t="shared" si="32"/>
        <v>9</v>
      </c>
      <c r="EB31" s="4">
        <f t="shared" si="33"/>
        <v>13.5</v>
      </c>
      <c r="EC31" s="4">
        <f t="shared" si="34"/>
        <v>2</v>
      </c>
      <c r="ED31" s="4">
        <f t="shared" si="35"/>
        <v>8</v>
      </c>
      <c r="EE31" s="4">
        <f t="shared" si="36"/>
        <v>9</v>
      </c>
      <c r="EF31" s="4">
        <f t="shared" si="37"/>
        <v>15</v>
      </c>
      <c r="EG31" s="4">
        <f t="shared" si="38"/>
        <v>39</v>
      </c>
      <c r="EH31" s="1" t="str">
        <f>VLOOKUP('Downloaded Data'!DA31,Key!$A$971:$B$972,2)</f>
        <v>A: Writing Interface</v>
      </c>
      <c r="EI31" t="s">
        <v>577</v>
      </c>
    </row>
    <row r="32" spans="1:139" x14ac:dyDescent="0.2">
      <c r="A32" t="s">
        <v>600</v>
      </c>
      <c r="B32" t="s">
        <v>579</v>
      </c>
      <c r="C32" t="s">
        <v>109</v>
      </c>
      <c r="D32" s="3">
        <v>26</v>
      </c>
      <c r="E32" s="1" t="str">
        <f>VLOOKUP('Downloaded Data'!E32,Key!$A$5:$B$250,2)</f>
        <v>South Africa</v>
      </c>
      <c r="F32" s="1">
        <f>7 - ('Downloaded Data'!G32 + 1)</f>
        <v>5</v>
      </c>
      <c r="G32" s="1">
        <f>7 - ('Downloaded Data'!H32 + 1)</f>
        <v>5</v>
      </c>
      <c r="H32" s="1">
        <f>'Downloaded Data'!I32 + 1</f>
        <v>5</v>
      </c>
      <c r="I32" s="1">
        <f xml:space="preserve"> 7 - ('Downloaded Data'!J32 + 1)</f>
        <v>5</v>
      </c>
      <c r="J32" s="1">
        <f>'Downloaded Data'!K32 + 1</f>
        <v>4</v>
      </c>
      <c r="K32" s="1">
        <f>'Downloaded Data'!L32 + 1</f>
        <v>5</v>
      </c>
      <c r="L32" s="4">
        <f t="shared" si="0"/>
        <v>4.833333333333333</v>
      </c>
      <c r="M32" s="1">
        <f>7 - ('Downloaded Data'!N32 + 1)</f>
        <v>4</v>
      </c>
      <c r="N32" s="1">
        <f>'Downloaded Data'!O32 + 1</f>
        <v>3</v>
      </c>
      <c r="O32" s="1">
        <f>'Downloaded Data'!P32 + 1</f>
        <v>3</v>
      </c>
      <c r="P32" s="1">
        <f>'Downloaded Data'!Q32 + 1</f>
        <v>1</v>
      </c>
      <c r="Q32" s="1">
        <f>'Downloaded Data'!R32 + 1</f>
        <v>3</v>
      </c>
      <c r="R32" s="1">
        <f>'Downloaded Data'!S32 + 1</f>
        <v>4</v>
      </c>
      <c r="S32" s="4">
        <f t="shared" si="1"/>
        <v>3</v>
      </c>
      <c r="T32" s="1">
        <f>'Downloaded Data'!U32 + 1</f>
        <v>6</v>
      </c>
      <c r="U32" s="1">
        <f xml:space="preserve"> 7 - ('Downloaded Data'!V32 + 1)</f>
        <v>1</v>
      </c>
      <c r="V32" s="1">
        <f>'Downloaded Data'!W32 + 1</f>
        <v>2</v>
      </c>
      <c r="W32" s="1">
        <f>7 - ('Downloaded Data'!X32 + 1)</f>
        <v>1</v>
      </c>
      <c r="X32" s="1">
        <f>7 - ('Downloaded Data'!Y32 + 1)</f>
        <v>2</v>
      </c>
      <c r="Y32" s="1">
        <f>7 - ('Downloaded Data'!Z32 + 1)</f>
        <v>1</v>
      </c>
      <c r="Z32" s="1">
        <f>7 - ('Downloaded Data'!AA32 + 1)</f>
        <v>1</v>
      </c>
      <c r="AA32" s="1">
        <f>'Downloaded Data'!AB32 + 1</f>
        <v>2</v>
      </c>
      <c r="AB32" s="5">
        <f t="shared" si="2"/>
        <v>2</v>
      </c>
      <c r="AC32" s="2">
        <f t="shared" si="3"/>
        <v>3.15</v>
      </c>
      <c r="AD32" s="1" t="s">
        <v>106</v>
      </c>
      <c r="AE32" s="3">
        <v>7</v>
      </c>
      <c r="AF32" s="3">
        <v>7</v>
      </c>
      <c r="AG32" s="3">
        <v>7</v>
      </c>
      <c r="AH32" s="3">
        <v>1</v>
      </c>
      <c r="AI32" s="3">
        <v>7</v>
      </c>
      <c r="AJ32" s="3">
        <v>1</v>
      </c>
      <c r="AK32" s="3">
        <v>1</v>
      </c>
      <c r="AL32" s="3">
        <v>5</v>
      </c>
      <c r="AM32" s="4">
        <f t="shared" si="4"/>
        <v>6</v>
      </c>
      <c r="AN32" s="4">
        <f t="shared" si="5"/>
        <v>4</v>
      </c>
      <c r="AO32" s="4">
        <f t="shared" si="6"/>
        <v>7</v>
      </c>
      <c r="AP32" s="4">
        <f t="shared" si="7"/>
        <v>1</v>
      </c>
      <c r="AQ32" s="4">
        <f t="shared" si="8"/>
        <v>4.5</v>
      </c>
      <c r="AR32" s="3">
        <v>5</v>
      </c>
      <c r="AS32" s="3">
        <v>4</v>
      </c>
      <c r="AT32" s="3">
        <v>0</v>
      </c>
      <c r="AU32" s="3">
        <v>1</v>
      </c>
      <c r="AV32" s="3">
        <v>7</v>
      </c>
      <c r="AW32" s="3">
        <v>2</v>
      </c>
      <c r="AX32" s="3">
        <v>7</v>
      </c>
      <c r="AY32" s="3">
        <v>1</v>
      </c>
      <c r="AZ32" s="3">
        <v>6</v>
      </c>
      <c r="BA32" s="3">
        <v>7</v>
      </c>
      <c r="BB32" s="3">
        <v>7</v>
      </c>
      <c r="BC32" s="3">
        <v>0</v>
      </c>
      <c r="BD32" s="1" t="str">
        <f>VLOOKUP('Downloaded Data'!AZ32,Key!$A$638:$C$639,3)</f>
        <v>Exploration</v>
      </c>
      <c r="BE32" s="1" t="str">
        <f>VLOOKUP('Downloaded Data'!BA32,Key!$A$641:$C$642,3)</f>
        <v>Expressiveness</v>
      </c>
      <c r="BF32" s="1" t="str">
        <f>VLOOKUP('Downloaded Data'!BB32,Key!$A$644:$C$645,3)</f>
        <v>Enjoyment</v>
      </c>
      <c r="BG32" s="1" t="str">
        <f>VLOOKUP('Downloaded Data'!BC32,Key!$A$647:$C$648,3)</f>
        <v>Results_Worth_Effort</v>
      </c>
      <c r="BH32" s="1" t="str">
        <f>VLOOKUP('Downloaded Data'!BD32,Key!$A$650:$C$651,3)</f>
        <v>Enjoyment</v>
      </c>
      <c r="BI32" s="1" t="str">
        <f>VLOOKUP('Downloaded Data'!BE32,Key!$A$653:$C$654,3)</f>
        <v>Exploration</v>
      </c>
      <c r="BJ32" s="1" t="str">
        <f>VLOOKUP('Downloaded Data'!BF32,Key!$A$656:$C$657,3)</f>
        <v>Expressiveness</v>
      </c>
      <c r="BK32" s="1" t="str">
        <f>VLOOKUP('Downloaded Data'!BG32,Key!$A$659:$C$660,3)</f>
        <v>Results_Worth_Effort</v>
      </c>
      <c r="BL32" s="1" t="str">
        <f>VLOOKUP('Downloaded Data'!BH32,Key!$A$662:$C$663,3)</f>
        <v>Expressiveness</v>
      </c>
      <c r="BM32" s="1" t="str">
        <f>VLOOKUP('Downloaded Data'!BI32,Key!$A$665:$C$666,3)</f>
        <v>Immersion</v>
      </c>
      <c r="BN32" s="1" t="str">
        <f>VLOOKUP('Downloaded Data'!BJ32,Key!$A$668:$C$669,3)</f>
        <v>Expressiveness</v>
      </c>
      <c r="BO32" s="1" t="str">
        <f>VLOOKUP('Downloaded Data'!BK32,Key!$A$671:$D$672,3)</f>
        <v>Results_Worth_Effort</v>
      </c>
      <c r="BP32" s="1" t="str">
        <f>VLOOKUP('Downloaded Data'!BL32,Key!$A$674:$C$675,3)</f>
        <v>Expressiveness</v>
      </c>
      <c r="BQ32" s="1" t="str">
        <f>VLOOKUP('Downloaded Data'!BM32,Key!$A$677:$C$678,3)</f>
        <v>Immersion</v>
      </c>
      <c r="BR32" s="1" t="str">
        <f>VLOOKUP('Downloaded Data'!BN32,Key!$A$680:$C$681,3)</f>
        <v>Enjoyment</v>
      </c>
      <c r="BS32" s="1">
        <f t="shared" si="9"/>
        <v>2</v>
      </c>
      <c r="BT32" s="1">
        <f t="shared" si="10"/>
        <v>5</v>
      </c>
      <c r="BU32" s="1">
        <f t="shared" si="11"/>
        <v>0</v>
      </c>
      <c r="BV32" s="1">
        <f t="shared" si="12"/>
        <v>3</v>
      </c>
      <c r="BW32" s="1">
        <f t="shared" si="13"/>
        <v>3</v>
      </c>
      <c r="BX32" s="1">
        <f t="shared" si="14"/>
        <v>2</v>
      </c>
      <c r="BY32" s="4">
        <f t="shared" si="15"/>
        <v>5</v>
      </c>
      <c r="BZ32" s="4">
        <f t="shared" si="16"/>
        <v>35</v>
      </c>
      <c r="CA32" s="4">
        <f t="shared" si="17"/>
        <v>0</v>
      </c>
      <c r="CB32" s="4">
        <f t="shared" si="18"/>
        <v>16.5</v>
      </c>
      <c r="CC32" s="4">
        <v>12</v>
      </c>
      <c r="CD32" s="4">
        <f t="shared" si="19"/>
        <v>2</v>
      </c>
      <c r="CE32" s="4">
        <f t="shared" si="20"/>
        <v>47</v>
      </c>
      <c r="CF32" s="1" t="s">
        <v>112</v>
      </c>
      <c r="CG32" s="3">
        <v>0</v>
      </c>
      <c r="CH32" s="3">
        <v>0</v>
      </c>
      <c r="CI32" s="3">
        <v>0</v>
      </c>
      <c r="CJ32" s="3">
        <v>9</v>
      </c>
      <c r="CK32" s="3">
        <v>9</v>
      </c>
      <c r="CL32" s="3">
        <v>0</v>
      </c>
      <c r="CM32" s="3">
        <v>0</v>
      </c>
      <c r="CN32" s="3">
        <v>7</v>
      </c>
      <c r="CO32" s="4">
        <f t="shared" si="21"/>
        <v>3.5</v>
      </c>
      <c r="CP32" s="4">
        <f t="shared" si="22"/>
        <v>9</v>
      </c>
      <c r="CQ32" s="4">
        <f t="shared" si="23"/>
        <v>0</v>
      </c>
      <c r="CR32" s="4">
        <f t="shared" si="24"/>
        <v>0</v>
      </c>
      <c r="CS32" s="4">
        <f t="shared" si="25"/>
        <v>3.125</v>
      </c>
      <c r="CT32" s="3">
        <v>5</v>
      </c>
      <c r="CU32" s="3">
        <v>5</v>
      </c>
      <c r="CV32" s="3">
        <v>0</v>
      </c>
      <c r="CW32" s="3">
        <v>0</v>
      </c>
      <c r="CX32" s="3">
        <v>8</v>
      </c>
      <c r="CY32" s="3">
        <v>0</v>
      </c>
      <c r="CZ32" s="3">
        <v>1</v>
      </c>
      <c r="DA32" s="3">
        <v>0</v>
      </c>
      <c r="DB32" s="3">
        <v>0</v>
      </c>
      <c r="DC32" s="3">
        <v>7</v>
      </c>
      <c r="DD32" s="3">
        <v>0</v>
      </c>
      <c r="DE32" s="3">
        <v>0</v>
      </c>
      <c r="DF32" s="1" t="str">
        <f>VLOOKUP('Downloaded Data'!CL32,Key!$A$926:$C$927,3)</f>
        <v>Exploration</v>
      </c>
      <c r="DG32" s="1" t="str">
        <f>VLOOKUP('Downloaded Data'!CM32,Key!$A$929:$C$930,3)</f>
        <v>Expressiveness</v>
      </c>
      <c r="DH32" s="1" t="str">
        <f>VLOOKUP('Downloaded Data'!CN32,Key!$A$932:$C$933,3)</f>
        <v>Immersion</v>
      </c>
      <c r="DI32" s="1" t="str">
        <f>VLOOKUP('Downloaded Data'!CO32,Key!$A$935:$C$936,3)</f>
        <v>Results_Worth_Effort</v>
      </c>
      <c r="DJ32" s="1" t="str">
        <f>VLOOKUP('Downloaded Data'!CP32,Key!$A$938:$C$939,3)</f>
        <v>Enjoyment</v>
      </c>
      <c r="DK32" s="1" t="str">
        <f>VLOOKUP('Downloaded Data'!CQ32,Key!$A$941:$C$942,3)</f>
        <v>Exploration</v>
      </c>
      <c r="DL32" s="1" t="str">
        <f>VLOOKUP('Downloaded Data'!CR32,Key!$A$944:$C$945,3)</f>
        <v>Expressiveness</v>
      </c>
      <c r="DM32" s="1" t="str">
        <f>VLOOKUP('Downloaded Data'!CS32,Key!$A$947:$C$948,3)</f>
        <v>Results_Worth_Effort</v>
      </c>
      <c r="DN32" s="1" t="str">
        <f>VLOOKUP('Downloaded Data'!CT32,Key!$A$947:$D$948,3)</f>
        <v>Collaboration</v>
      </c>
      <c r="DO32" s="1" t="str">
        <f>VLOOKUP('Downloaded Data'!CU32,Key!$A$953:$D$954,3)</f>
        <v>Exploration</v>
      </c>
      <c r="DP32" s="1" t="str">
        <f>VLOOKUP('Downloaded Data'!CV32,Key!$A$956:$C$957,3)</f>
        <v>Expressiveness</v>
      </c>
      <c r="DQ32" s="1" t="str">
        <f>VLOOKUP('Downloaded Data'!CW32,Key!$A$959:$C$960,3)</f>
        <v>Enjoyment</v>
      </c>
      <c r="DR32" s="1" t="str">
        <f>VLOOKUP('Downloaded Data'!CX32,Key!$A$962:$C$963,3)</f>
        <v>Expressiveness</v>
      </c>
      <c r="DS32" s="1" t="str">
        <f>VLOOKUP('Downloaded Data'!CY32,Key!$A$965:$C$966,3)</f>
        <v>Immersion</v>
      </c>
      <c r="DT32" s="1" t="str">
        <f>VLOOKUP('Downloaded Data'!CZ32,Key!$A$968:$C$969,3)</f>
        <v>Exploration</v>
      </c>
      <c r="DU32" s="1">
        <f t="shared" si="26"/>
        <v>4</v>
      </c>
      <c r="DV32" s="1">
        <f t="shared" si="27"/>
        <v>4</v>
      </c>
      <c r="DW32" s="1">
        <f t="shared" si="28"/>
        <v>1</v>
      </c>
      <c r="DX32" s="1">
        <f t="shared" si="29"/>
        <v>2</v>
      </c>
      <c r="DY32" s="1">
        <f t="shared" si="30"/>
        <v>2</v>
      </c>
      <c r="DZ32" s="1">
        <f t="shared" si="31"/>
        <v>2</v>
      </c>
      <c r="EA32" s="4">
        <f t="shared" si="32"/>
        <v>10</v>
      </c>
      <c r="EB32" s="4">
        <f t="shared" si="33"/>
        <v>30</v>
      </c>
      <c r="EC32" s="4">
        <f t="shared" si="34"/>
        <v>0</v>
      </c>
      <c r="ED32" s="4">
        <f t="shared" si="35"/>
        <v>5</v>
      </c>
      <c r="EE32" s="4">
        <f t="shared" si="36"/>
        <v>5</v>
      </c>
      <c r="EF32" s="4">
        <f t="shared" si="37"/>
        <v>0</v>
      </c>
      <c r="EG32" s="4">
        <f t="shared" si="38"/>
        <v>30.666666666666668</v>
      </c>
      <c r="EH32" s="1" t="str">
        <f>VLOOKUP('Downloaded Data'!DA32,Key!$A$971:$B$972,2)</f>
        <v>A: Writing Interface</v>
      </c>
    </row>
    <row r="33" spans="1:139" x14ac:dyDescent="0.2">
      <c r="A33" t="s">
        <v>600</v>
      </c>
      <c r="B33" t="s">
        <v>580</v>
      </c>
      <c r="C33" t="s">
        <v>105</v>
      </c>
      <c r="D33" s="3">
        <v>24</v>
      </c>
      <c r="E33" s="1" t="str">
        <f>VLOOKUP('Downloaded Data'!E33,Key!$A$5:$B$250,2)</f>
        <v>South Africa</v>
      </c>
      <c r="F33" s="1">
        <f>7 - ('Downloaded Data'!G33 + 1)</f>
        <v>1</v>
      </c>
      <c r="G33" s="1">
        <f>7 - ('Downloaded Data'!H33 + 1)</f>
        <v>6</v>
      </c>
      <c r="H33" s="1">
        <f>'Downloaded Data'!I33 + 1</f>
        <v>5</v>
      </c>
      <c r="I33" s="1">
        <f xml:space="preserve"> 7 - ('Downloaded Data'!J33 + 1)</f>
        <v>4</v>
      </c>
      <c r="J33" s="1">
        <f>'Downloaded Data'!K33 + 1</f>
        <v>5</v>
      </c>
      <c r="K33" s="1">
        <f>'Downloaded Data'!L33 + 1</f>
        <v>5</v>
      </c>
      <c r="L33" s="4">
        <f t="shared" si="0"/>
        <v>4.333333333333333</v>
      </c>
      <c r="M33" s="1">
        <f>7 - ('Downloaded Data'!N33 + 1)</f>
        <v>3</v>
      </c>
      <c r="N33" s="1">
        <f>'Downloaded Data'!O33 + 1</f>
        <v>4</v>
      </c>
      <c r="O33" s="1">
        <f>'Downloaded Data'!P33 + 1</f>
        <v>5</v>
      </c>
      <c r="P33" s="1">
        <f>'Downloaded Data'!Q33 + 1</f>
        <v>4</v>
      </c>
      <c r="Q33" s="1">
        <f>'Downloaded Data'!R33 + 1</f>
        <v>4</v>
      </c>
      <c r="R33" s="1">
        <f>'Downloaded Data'!S33 + 1</f>
        <v>4</v>
      </c>
      <c r="S33" s="4">
        <f t="shared" si="1"/>
        <v>4</v>
      </c>
      <c r="T33" s="1">
        <f>'Downloaded Data'!U33 + 1</f>
        <v>4</v>
      </c>
      <c r="U33" s="1">
        <f xml:space="preserve"> 7 - ('Downloaded Data'!V33 + 1)</f>
        <v>2</v>
      </c>
      <c r="V33" s="1">
        <f>'Downloaded Data'!W33 + 1</f>
        <v>4</v>
      </c>
      <c r="W33" s="1">
        <f>7 - ('Downloaded Data'!X33 + 1)</f>
        <v>2</v>
      </c>
      <c r="X33" s="1">
        <f>7 - ('Downloaded Data'!Y33 + 1)</f>
        <v>3</v>
      </c>
      <c r="Y33" s="1">
        <f>7 - ('Downloaded Data'!Z33 + 1)</f>
        <v>5</v>
      </c>
      <c r="Z33" s="1">
        <f>7 - ('Downloaded Data'!AA33 + 1)</f>
        <v>4</v>
      </c>
      <c r="AA33" s="1">
        <f>'Downloaded Data'!AB33 + 1</f>
        <v>5</v>
      </c>
      <c r="AB33" s="5">
        <f t="shared" si="2"/>
        <v>3.625</v>
      </c>
      <c r="AC33" s="2">
        <f t="shared" si="3"/>
        <v>3.95</v>
      </c>
      <c r="AD33" s="1" t="s">
        <v>108</v>
      </c>
      <c r="AE33" s="3">
        <v>0</v>
      </c>
      <c r="AF33" s="3">
        <v>1</v>
      </c>
      <c r="AG33" s="3">
        <v>5</v>
      </c>
      <c r="AH33" s="3">
        <v>6</v>
      </c>
      <c r="AI33" s="3">
        <v>5</v>
      </c>
      <c r="AJ33" s="3">
        <v>8</v>
      </c>
      <c r="AK33" s="3">
        <v>5</v>
      </c>
      <c r="AL33" s="3">
        <v>8</v>
      </c>
      <c r="AM33" s="4">
        <f t="shared" si="4"/>
        <v>4.5</v>
      </c>
      <c r="AN33" s="4">
        <f t="shared" si="5"/>
        <v>5.5</v>
      </c>
      <c r="AO33" s="4">
        <f t="shared" si="6"/>
        <v>2.5</v>
      </c>
      <c r="AP33" s="4">
        <f t="shared" si="7"/>
        <v>6.5</v>
      </c>
      <c r="AQ33" s="4">
        <f t="shared" si="8"/>
        <v>4.75</v>
      </c>
      <c r="AR33" s="3">
        <v>0</v>
      </c>
      <c r="AS33" s="3">
        <v>6</v>
      </c>
      <c r="AT33" s="3">
        <v>5</v>
      </c>
      <c r="AU33" s="3">
        <v>4</v>
      </c>
      <c r="AV33" s="3">
        <v>4</v>
      </c>
      <c r="AW33" s="3">
        <v>7</v>
      </c>
      <c r="AX33" s="3">
        <v>5</v>
      </c>
      <c r="AY33" s="3">
        <v>6</v>
      </c>
      <c r="AZ33" s="3">
        <v>5</v>
      </c>
      <c r="BA33" s="3">
        <v>7</v>
      </c>
      <c r="BB33" s="3">
        <v>5</v>
      </c>
      <c r="BC33" s="3">
        <v>5</v>
      </c>
      <c r="BD33" s="1" t="str">
        <f>VLOOKUP('Downloaded Data'!AZ33,Key!$A$638:$C$639,3)</f>
        <v>Exploration</v>
      </c>
      <c r="BE33" s="1" t="str">
        <f>VLOOKUP('Downloaded Data'!BA33,Key!$A$641:$C$642,3)</f>
        <v>Expressiveness</v>
      </c>
      <c r="BF33" s="1" t="str">
        <f>VLOOKUP('Downloaded Data'!BB33,Key!$A$644:$C$645,3)</f>
        <v>Enjoyment</v>
      </c>
      <c r="BG33" s="1" t="str">
        <f>VLOOKUP('Downloaded Data'!BC33,Key!$A$647:$C$648,3)</f>
        <v>Immersion</v>
      </c>
      <c r="BH33" s="1" t="str">
        <f>VLOOKUP('Downloaded Data'!BD33,Key!$A$650:$C$651,3)</f>
        <v>Collaboration</v>
      </c>
      <c r="BI33" s="1" t="str">
        <f>VLOOKUP('Downloaded Data'!BE33,Key!$A$653:$C$654,3)</f>
        <v>Results_Worth_Effort</v>
      </c>
      <c r="BJ33" s="1" t="str">
        <f>VLOOKUP('Downloaded Data'!BF33,Key!$A$656:$C$657,3)</f>
        <v>Expressiveness</v>
      </c>
      <c r="BK33" s="1" t="str">
        <f>VLOOKUP('Downloaded Data'!BG33,Key!$A$659:$C$660,3)</f>
        <v>Collaboration</v>
      </c>
      <c r="BL33" s="1" t="str">
        <f>VLOOKUP('Downloaded Data'!BH33,Key!$A$662:$C$663,3)</f>
        <v>Expressiveness</v>
      </c>
      <c r="BM33" s="1" t="str">
        <f>VLOOKUP('Downloaded Data'!BI33,Key!$A$665:$C$666,3)</f>
        <v>Immersion</v>
      </c>
      <c r="BN33" s="1" t="str">
        <f>VLOOKUP('Downloaded Data'!BJ33,Key!$A$668:$C$669,3)</f>
        <v>Collaboration</v>
      </c>
      <c r="BO33" s="1" t="str">
        <f>VLOOKUP('Downloaded Data'!BK33,Key!$A$671:$D$672,3)</f>
        <v>Results_Worth_Effort</v>
      </c>
      <c r="BP33" s="1" t="str">
        <f>VLOOKUP('Downloaded Data'!BL33,Key!$A$674:$C$675,3)</f>
        <v>Exploration</v>
      </c>
      <c r="BQ33" s="1" t="str">
        <f>VLOOKUP('Downloaded Data'!BM33,Key!$A$677:$C$678,3)</f>
        <v>Immersion</v>
      </c>
      <c r="BR33" s="1" t="str">
        <f>VLOOKUP('Downloaded Data'!BN33,Key!$A$680:$C$681,3)</f>
        <v>Enjoyment</v>
      </c>
      <c r="BS33" s="1">
        <f t="shared" si="9"/>
        <v>2</v>
      </c>
      <c r="BT33" s="1">
        <f t="shared" si="10"/>
        <v>3</v>
      </c>
      <c r="BU33" s="1">
        <f t="shared" si="11"/>
        <v>3</v>
      </c>
      <c r="BV33" s="1">
        <f t="shared" si="12"/>
        <v>2</v>
      </c>
      <c r="BW33" s="1">
        <f t="shared" si="13"/>
        <v>2</v>
      </c>
      <c r="BX33" s="1">
        <f t="shared" si="14"/>
        <v>3</v>
      </c>
      <c r="BY33" s="4">
        <f t="shared" si="15"/>
        <v>12</v>
      </c>
      <c r="BZ33" s="4">
        <f t="shared" si="16"/>
        <v>16.5</v>
      </c>
      <c r="CA33" s="4">
        <f t="shared" si="17"/>
        <v>15</v>
      </c>
      <c r="CB33" s="4">
        <f t="shared" si="18"/>
        <v>5</v>
      </c>
      <c r="CC33" s="4">
        <v>9</v>
      </c>
      <c r="CD33" s="4">
        <f t="shared" si="19"/>
        <v>18</v>
      </c>
      <c r="CE33" s="4">
        <f t="shared" si="20"/>
        <v>50.333333333333336</v>
      </c>
      <c r="CF33" s="1" t="s">
        <v>107</v>
      </c>
      <c r="CG33" s="3">
        <v>0</v>
      </c>
      <c r="CH33" s="3">
        <v>2</v>
      </c>
      <c r="CI33" s="3">
        <v>4</v>
      </c>
      <c r="CJ33" s="3">
        <v>4</v>
      </c>
      <c r="CK33" s="3">
        <v>5</v>
      </c>
      <c r="CL33" s="3">
        <v>6</v>
      </c>
      <c r="CM33" s="3">
        <v>9</v>
      </c>
      <c r="CN33" s="3">
        <v>10</v>
      </c>
      <c r="CO33" s="4">
        <f t="shared" si="21"/>
        <v>6</v>
      </c>
      <c r="CP33" s="4">
        <f t="shared" si="22"/>
        <v>4.5</v>
      </c>
      <c r="CQ33" s="4">
        <f t="shared" si="23"/>
        <v>2</v>
      </c>
      <c r="CR33" s="4">
        <f t="shared" si="24"/>
        <v>7.5</v>
      </c>
      <c r="CS33" s="4">
        <f t="shared" si="25"/>
        <v>5</v>
      </c>
      <c r="CT33" s="3">
        <v>0</v>
      </c>
      <c r="CU33" s="3">
        <v>2</v>
      </c>
      <c r="CV33" s="3">
        <v>7</v>
      </c>
      <c r="CW33" s="3">
        <v>8</v>
      </c>
      <c r="CX33" s="3">
        <v>6</v>
      </c>
      <c r="CY33" s="3">
        <v>7</v>
      </c>
      <c r="CZ33" s="3">
        <v>8</v>
      </c>
      <c r="DA33" s="3">
        <v>7</v>
      </c>
      <c r="DB33" s="3">
        <v>8</v>
      </c>
      <c r="DC33" s="3">
        <v>7</v>
      </c>
      <c r="DD33" s="3">
        <v>10</v>
      </c>
      <c r="DE33" s="3">
        <v>7</v>
      </c>
      <c r="DF33" s="1" t="str">
        <f>VLOOKUP('Downloaded Data'!CL33,Key!$A$926:$C$927,3)</f>
        <v>Exploration</v>
      </c>
      <c r="DG33" s="1" t="str">
        <f>VLOOKUP('Downloaded Data'!CM33,Key!$A$929:$C$930,3)</f>
        <v>Expressiveness</v>
      </c>
      <c r="DH33" s="1" t="str">
        <f>VLOOKUP('Downloaded Data'!CN33,Key!$A$932:$C$933,3)</f>
        <v>Enjoyment</v>
      </c>
      <c r="DI33" s="1" t="str">
        <f>VLOOKUP('Downloaded Data'!CO33,Key!$A$935:$C$936,3)</f>
        <v>Immersion</v>
      </c>
      <c r="DJ33" s="1" t="str">
        <f>VLOOKUP('Downloaded Data'!CP33,Key!$A$938:$C$939,3)</f>
        <v>Collaboration</v>
      </c>
      <c r="DK33" s="1" t="str">
        <f>VLOOKUP('Downloaded Data'!CQ33,Key!$A$941:$C$942,3)</f>
        <v>Results_Worth_Effort</v>
      </c>
      <c r="DL33" s="1" t="str">
        <f>VLOOKUP('Downloaded Data'!CR33,Key!$A$944:$C$945,3)</f>
        <v>Expressiveness</v>
      </c>
      <c r="DM33" s="1" t="str">
        <f>VLOOKUP('Downloaded Data'!CS33,Key!$A$947:$C$948,3)</f>
        <v>Collaboration</v>
      </c>
      <c r="DN33" s="1" t="str">
        <f>VLOOKUP('Downloaded Data'!CT33,Key!$A$947:$D$948,3)</f>
        <v>Collaboration</v>
      </c>
      <c r="DO33" s="1" t="str">
        <f>VLOOKUP('Downloaded Data'!CU33,Key!$A$953:$D$954,3)</f>
        <v>Exploration</v>
      </c>
      <c r="DP33" s="1" t="str">
        <f>VLOOKUP('Downloaded Data'!CV33,Key!$A$956:$C$957,3)</f>
        <v>Collaboration</v>
      </c>
      <c r="DQ33" s="1" t="str">
        <f>VLOOKUP('Downloaded Data'!CW33,Key!$A$959:$C$960,3)</f>
        <v>Results_Worth_Effort</v>
      </c>
      <c r="DR33" s="1" t="str">
        <f>VLOOKUP('Downloaded Data'!CX33,Key!$A$962:$C$963,3)</f>
        <v>Exploration</v>
      </c>
      <c r="DS33" s="1" t="str">
        <f>VLOOKUP('Downloaded Data'!CY33,Key!$A$965:$C$966,3)</f>
        <v>Collaboration</v>
      </c>
      <c r="DT33" s="1" t="str">
        <f>VLOOKUP('Downloaded Data'!CZ33,Key!$A$968:$C$969,3)</f>
        <v>Exploration</v>
      </c>
      <c r="DU33" s="1">
        <f t="shared" si="26"/>
        <v>4</v>
      </c>
      <c r="DV33" s="1">
        <f t="shared" si="27"/>
        <v>2</v>
      </c>
      <c r="DW33" s="1">
        <f t="shared" si="28"/>
        <v>5</v>
      </c>
      <c r="DX33" s="1">
        <f t="shared" si="29"/>
        <v>2</v>
      </c>
      <c r="DY33" s="1">
        <f t="shared" si="30"/>
        <v>1</v>
      </c>
      <c r="DZ33" s="1">
        <f t="shared" si="31"/>
        <v>1</v>
      </c>
      <c r="EA33" s="4">
        <f t="shared" si="32"/>
        <v>18</v>
      </c>
      <c r="EB33" s="4">
        <f t="shared" si="33"/>
        <v>13</v>
      </c>
      <c r="EC33" s="4">
        <f t="shared" si="34"/>
        <v>42.5</v>
      </c>
      <c r="ED33" s="4">
        <f t="shared" si="35"/>
        <v>8</v>
      </c>
      <c r="EE33" s="4">
        <f t="shared" si="36"/>
        <v>4.5</v>
      </c>
      <c r="EF33" s="4">
        <f t="shared" si="37"/>
        <v>7</v>
      </c>
      <c r="EG33" s="4">
        <f t="shared" si="38"/>
        <v>64.333333333333329</v>
      </c>
      <c r="EH33" s="1" t="str">
        <f>VLOOKUP('Downloaded Data'!DA33,Key!$A$971:$B$972,2)</f>
        <v>B: Music/Painting Interface</v>
      </c>
    </row>
    <row r="34" spans="1:139" x14ac:dyDescent="0.2">
      <c r="A34" t="s">
        <v>600</v>
      </c>
      <c r="B34" t="s">
        <v>579</v>
      </c>
      <c r="C34" t="s">
        <v>105</v>
      </c>
      <c r="D34" s="3">
        <v>23</v>
      </c>
      <c r="E34" s="1" t="str">
        <f>VLOOKUP('Downloaded Data'!E34,Key!$A$5:$B$250,2)</f>
        <v>Zimbabwe</v>
      </c>
      <c r="F34" s="1">
        <f>7 - ('Downloaded Data'!G34 + 1)</f>
        <v>5</v>
      </c>
      <c r="G34" s="1">
        <f>7 - ('Downloaded Data'!H34 + 1)</f>
        <v>5</v>
      </c>
      <c r="H34" s="1">
        <f>'Downloaded Data'!I34 + 1</f>
        <v>5</v>
      </c>
      <c r="I34" s="1">
        <f xml:space="preserve"> 7 - ('Downloaded Data'!J34 + 1)</f>
        <v>6</v>
      </c>
      <c r="J34" s="1">
        <f>'Downloaded Data'!K34 + 1</f>
        <v>6</v>
      </c>
      <c r="K34" s="1">
        <f>'Downloaded Data'!L34 + 1</f>
        <v>5</v>
      </c>
      <c r="L34" s="4">
        <f t="shared" ref="L34:L55" si="39">SUM(F34:K34) / 6</f>
        <v>5.333333333333333</v>
      </c>
      <c r="M34" s="1">
        <f>7 - ('Downloaded Data'!N34 + 1)</f>
        <v>6</v>
      </c>
      <c r="N34" s="1">
        <f>'Downloaded Data'!O34 + 1</f>
        <v>5</v>
      </c>
      <c r="O34" s="1">
        <f>'Downloaded Data'!P34 + 1</f>
        <v>5</v>
      </c>
      <c r="P34" s="1">
        <f>'Downloaded Data'!Q34 + 1</f>
        <v>6</v>
      </c>
      <c r="Q34" s="1">
        <f>'Downloaded Data'!R34 + 1</f>
        <v>5</v>
      </c>
      <c r="R34" s="1">
        <f>'Downloaded Data'!S34 + 1</f>
        <v>6</v>
      </c>
      <c r="S34" s="4">
        <f t="shared" ref="S34:S55" si="40">SUM(M34:R34) / 6</f>
        <v>5.5</v>
      </c>
      <c r="T34" s="1">
        <f>'Downloaded Data'!U34 + 1</f>
        <v>4</v>
      </c>
      <c r="U34" s="1">
        <f xml:space="preserve"> 7 - ('Downloaded Data'!V34 + 1)</f>
        <v>3</v>
      </c>
      <c r="V34" s="1">
        <f>'Downloaded Data'!W34 + 1</f>
        <v>4</v>
      </c>
      <c r="W34" s="1">
        <f>7 - ('Downloaded Data'!X34 + 1)</f>
        <v>3</v>
      </c>
      <c r="X34" s="1">
        <f>7 - ('Downloaded Data'!Y34 + 1)</f>
        <v>2</v>
      </c>
      <c r="Y34" s="1">
        <f>7 - ('Downloaded Data'!Z34 + 1)</f>
        <v>3</v>
      </c>
      <c r="Z34" s="1">
        <f>7 - ('Downloaded Data'!AA34 + 1)</f>
        <v>2</v>
      </c>
      <c r="AA34" s="1">
        <f>'Downloaded Data'!AB34 + 1</f>
        <v>5</v>
      </c>
      <c r="AB34" s="5">
        <f t="shared" ref="AB34:AB55" si="41">SUM(T34:AA34) / 8</f>
        <v>3.25</v>
      </c>
      <c r="AC34" s="2">
        <f t="shared" ref="AC34:AC55" si="42">SUM(T34:AA34,M34:R34,F34:K34) / 20</f>
        <v>4.55</v>
      </c>
      <c r="AD34" s="1" t="s">
        <v>114</v>
      </c>
      <c r="AE34" s="3">
        <v>10</v>
      </c>
      <c r="AF34" s="3">
        <v>9</v>
      </c>
      <c r="AG34" s="3">
        <v>9</v>
      </c>
      <c r="AH34" s="3">
        <v>10</v>
      </c>
      <c r="AI34" s="3">
        <v>10</v>
      </c>
      <c r="AJ34" s="3">
        <v>10</v>
      </c>
      <c r="AK34" s="3">
        <v>3</v>
      </c>
      <c r="AL34" s="3">
        <v>9</v>
      </c>
      <c r="AM34" s="4">
        <f t="shared" ref="AM34:AM55" si="43">(AF34+AL34) / 2</f>
        <v>9</v>
      </c>
      <c r="AN34" s="4">
        <f t="shared" ref="AN34:AN55" si="44">(AH34+AI34) / 2</f>
        <v>10</v>
      </c>
      <c r="AO34" s="4">
        <f t="shared" ref="AO34:AO55" si="45">(AE34+AG34)/2</f>
        <v>9.5</v>
      </c>
      <c r="AP34" s="4">
        <f t="shared" ref="AP34:AP55" si="46">(AK34+AJ34)/2</f>
        <v>6.5</v>
      </c>
      <c r="AQ34" s="4">
        <f t="shared" ref="AQ34:AQ55" si="47">SUM(AE34:AL34) / 8</f>
        <v>8.75</v>
      </c>
      <c r="AR34" s="3">
        <v>9</v>
      </c>
      <c r="AS34" s="3">
        <v>10</v>
      </c>
      <c r="AT34" s="3">
        <v>5</v>
      </c>
      <c r="AU34" s="3">
        <v>5</v>
      </c>
      <c r="AV34" s="3">
        <v>7</v>
      </c>
      <c r="AW34" s="3">
        <v>2</v>
      </c>
      <c r="AX34" s="3">
        <v>5</v>
      </c>
      <c r="AY34" s="3">
        <v>9</v>
      </c>
      <c r="AZ34" s="3">
        <v>7</v>
      </c>
      <c r="BA34" s="3">
        <v>7</v>
      </c>
      <c r="BB34" s="3">
        <v>8</v>
      </c>
      <c r="BC34" s="3">
        <v>4</v>
      </c>
      <c r="BD34" s="1" t="str">
        <f>VLOOKUP('Downloaded Data'!AZ34,Key!$A$638:$C$639,3)</f>
        <v>Exploration</v>
      </c>
      <c r="BE34" s="1" t="str">
        <f>VLOOKUP('Downloaded Data'!BA34,Key!$A$641:$C$642,3)</f>
        <v>Expressiveness</v>
      </c>
      <c r="BF34" s="1" t="str">
        <f>VLOOKUP('Downloaded Data'!BB34,Key!$A$644:$C$645,3)</f>
        <v>Enjoyment</v>
      </c>
      <c r="BG34" s="1" t="str">
        <f>VLOOKUP('Downloaded Data'!BC34,Key!$A$647:$C$648,3)</f>
        <v>Immersion</v>
      </c>
      <c r="BH34" s="1" t="str">
        <f>VLOOKUP('Downloaded Data'!BD34,Key!$A$650:$C$651,3)</f>
        <v>Enjoyment</v>
      </c>
      <c r="BI34" s="1" t="str">
        <f>VLOOKUP('Downloaded Data'!BE34,Key!$A$653:$C$654,3)</f>
        <v>Exploration</v>
      </c>
      <c r="BJ34" s="1" t="str">
        <f>VLOOKUP('Downloaded Data'!BF34,Key!$A$656:$C$657,3)</f>
        <v>Expressiveness</v>
      </c>
      <c r="BK34" s="1" t="str">
        <f>VLOOKUP('Downloaded Data'!BG34,Key!$A$659:$C$660,3)</f>
        <v>Results_Worth_Effort</v>
      </c>
      <c r="BL34" s="1" t="str">
        <f>VLOOKUP('Downloaded Data'!BH34,Key!$A$662:$C$663,3)</f>
        <v>Expressiveness</v>
      </c>
      <c r="BM34" s="1" t="str">
        <f>VLOOKUP('Downloaded Data'!BI34,Key!$A$665:$C$666,3)</f>
        <v>Exploration</v>
      </c>
      <c r="BN34" s="1" t="str">
        <f>VLOOKUP('Downloaded Data'!BJ34,Key!$A$668:$C$669,3)</f>
        <v>Expressiveness</v>
      </c>
      <c r="BO34" s="1" t="str">
        <f>VLOOKUP('Downloaded Data'!BK34,Key!$A$671:$D$672,3)</f>
        <v>Enjoyment</v>
      </c>
      <c r="BP34" s="1" t="str">
        <f>VLOOKUP('Downloaded Data'!BL34,Key!$A$674:$C$675,3)</f>
        <v>Expressiveness</v>
      </c>
      <c r="BQ34" s="1" t="str">
        <f>VLOOKUP('Downloaded Data'!BM34,Key!$A$677:$C$678,3)</f>
        <v>Immersion</v>
      </c>
      <c r="BR34" s="1" t="str">
        <f>VLOOKUP('Downloaded Data'!BN34,Key!$A$680:$C$681,3)</f>
        <v>Exploration</v>
      </c>
      <c r="BS34" s="1">
        <f t="shared" ref="BS34:BS55" si="48">COUNTIF(BD34:BR34,"Exploration")</f>
        <v>4</v>
      </c>
      <c r="BT34" s="1">
        <f t="shared" ref="BT34:BT55" si="49">COUNTIF(BD34:BR34,"Expressiveness")</f>
        <v>5</v>
      </c>
      <c r="BU34" s="1">
        <f t="shared" ref="BU34:BU55" si="50">COUNTIF(BD34:BR34,"Collaboration")</f>
        <v>0</v>
      </c>
      <c r="BV34" s="1">
        <f t="shared" ref="BV34:BV55" si="51">COUNTIF(BD34:BR34,"Results_Worth_Effort")</f>
        <v>1</v>
      </c>
      <c r="BW34" s="1">
        <f t="shared" ref="BW34:BW55" si="52">COUNTIF(BD34:BR34,"Enjoyment")</f>
        <v>3</v>
      </c>
      <c r="BX34" s="1">
        <f t="shared" ref="BX34:BX55" si="53">COUNTIF(BD34:BR34,"Immersion")</f>
        <v>2</v>
      </c>
      <c r="BY34" s="4">
        <f t="shared" ref="BY34:BY55" si="54">((AY34+AS34) / 2) * BS34</f>
        <v>38</v>
      </c>
      <c r="BZ34" s="4">
        <f t="shared" ref="BZ34:BZ55" si="55">((BA34+AV34) / 2) * BT34</f>
        <v>35</v>
      </c>
      <c r="CA34" s="4">
        <f t="shared" ref="CA34:CA55" si="56">((BB34+AT34) / 2) * BU34</f>
        <v>0</v>
      </c>
      <c r="CB34" s="4">
        <f t="shared" ref="CB34:CB55" si="57">((AR34+AZ34)/2) * BV34</f>
        <v>8</v>
      </c>
      <c r="CC34" s="4">
        <v>15</v>
      </c>
      <c r="CD34" s="4">
        <f t="shared" ref="CD34:CD55" si="58">((BC34+AW34)/2)*BX34</f>
        <v>6</v>
      </c>
      <c r="CE34" s="4">
        <f t="shared" ref="CE34:CE55" si="59">((AT34+BB34)*BU34 + (AU34+AX34)*BW34 + (AS34+AY34)*BS34 + (AV34+BA34)*BT34 + (AW34+BC34)*BX34 + (AR34+AZ34)*BV34) / 3</f>
        <v>68</v>
      </c>
      <c r="CF34" s="1" t="s">
        <v>113</v>
      </c>
      <c r="CG34" s="3">
        <v>10</v>
      </c>
      <c r="CH34" s="3">
        <v>10</v>
      </c>
      <c r="CI34" s="3">
        <v>10</v>
      </c>
      <c r="CJ34" s="3">
        <v>10</v>
      </c>
      <c r="CK34" s="3">
        <v>10</v>
      </c>
      <c r="CL34" s="3">
        <v>7</v>
      </c>
      <c r="CM34" s="3">
        <v>1</v>
      </c>
      <c r="CN34" s="3">
        <v>8</v>
      </c>
      <c r="CO34" s="4">
        <f t="shared" ref="CO34:CO55" si="60">(CH34+CN34) / 2</f>
        <v>9</v>
      </c>
      <c r="CP34" s="4">
        <f t="shared" ref="CP34:CP55" si="61">(CJ34+CK34) / 2</f>
        <v>10</v>
      </c>
      <c r="CQ34" s="4">
        <f t="shared" ref="CQ34:CQ55" si="62">(CG34+CI34) / 2</f>
        <v>10</v>
      </c>
      <c r="CR34" s="4">
        <f t="shared" ref="CR34:CR55" si="63">(CL34+CM34) /2</f>
        <v>4</v>
      </c>
      <c r="CS34" s="4">
        <f t="shared" ref="CS34:CS55" si="64">SUM(CG34:CN34) / 8</f>
        <v>8.25</v>
      </c>
      <c r="CT34" s="3">
        <v>8</v>
      </c>
      <c r="CU34" s="3">
        <v>9</v>
      </c>
      <c r="CV34" s="3">
        <v>5</v>
      </c>
      <c r="CW34" s="3">
        <v>2</v>
      </c>
      <c r="CX34" s="3">
        <v>9</v>
      </c>
      <c r="CY34" s="3">
        <v>3</v>
      </c>
      <c r="CZ34" s="3">
        <v>7</v>
      </c>
      <c r="DA34" s="3">
        <v>7</v>
      </c>
      <c r="DB34" s="3">
        <v>7</v>
      </c>
      <c r="DC34" s="3">
        <v>8</v>
      </c>
      <c r="DD34" s="3">
        <v>5</v>
      </c>
      <c r="DE34" s="3">
        <v>2</v>
      </c>
      <c r="DF34" s="1" t="str">
        <f>VLOOKUP('Downloaded Data'!CL34,Key!$A$926:$C$927,3)</f>
        <v>Exploration</v>
      </c>
      <c r="DG34" s="1" t="str">
        <f>VLOOKUP('Downloaded Data'!CM34,Key!$A$929:$C$930,3)</f>
        <v>Expressiveness</v>
      </c>
      <c r="DH34" s="1" t="str">
        <f>VLOOKUP('Downloaded Data'!CN34,Key!$A$932:$C$933,3)</f>
        <v>Immersion</v>
      </c>
      <c r="DI34" s="1" t="str">
        <f>VLOOKUP('Downloaded Data'!CO34,Key!$A$935:$C$936,3)</f>
        <v>Immersion</v>
      </c>
      <c r="DJ34" s="1" t="str">
        <f>VLOOKUP('Downloaded Data'!CP34,Key!$A$938:$C$939,3)</f>
        <v>Enjoyment</v>
      </c>
      <c r="DK34" s="1" t="str">
        <f>VLOOKUP('Downloaded Data'!CQ34,Key!$A$941:$C$942,3)</f>
        <v>Exploration</v>
      </c>
      <c r="DL34" s="1" t="str">
        <f>VLOOKUP('Downloaded Data'!CR34,Key!$A$944:$C$945,3)</f>
        <v>Expressiveness</v>
      </c>
      <c r="DM34" s="1" t="str">
        <f>VLOOKUP('Downloaded Data'!CS34,Key!$A$947:$C$948,3)</f>
        <v>Results_Worth_Effort</v>
      </c>
      <c r="DN34" s="1" t="str">
        <f>VLOOKUP('Downloaded Data'!CT34,Key!$A$947:$D$948,3)</f>
        <v>Collaboration</v>
      </c>
      <c r="DO34" s="1" t="str">
        <f>VLOOKUP('Downloaded Data'!CU34,Key!$A$953:$D$954,3)</f>
        <v>Exploration</v>
      </c>
      <c r="DP34" s="1" t="str">
        <f>VLOOKUP('Downloaded Data'!CV34,Key!$A$956:$C$957,3)</f>
        <v>Expressiveness</v>
      </c>
      <c r="DQ34" s="1" t="str">
        <f>VLOOKUP('Downloaded Data'!CW34,Key!$A$959:$C$960,3)</f>
        <v>Enjoyment</v>
      </c>
      <c r="DR34" s="1" t="str">
        <f>VLOOKUP('Downloaded Data'!CX34,Key!$A$962:$C$963,3)</f>
        <v>Exploration</v>
      </c>
      <c r="DS34" s="1" t="str">
        <f>VLOOKUP('Downloaded Data'!CY34,Key!$A$965:$C$966,3)</f>
        <v>Immersion</v>
      </c>
      <c r="DT34" s="1" t="str">
        <f>VLOOKUP('Downloaded Data'!CZ34,Key!$A$968:$C$969,3)</f>
        <v>Exploration</v>
      </c>
      <c r="DU34" s="1">
        <f t="shared" ref="DU34:DU55" si="65">COUNTIF(DF34:DT34, "Exploration")</f>
        <v>5</v>
      </c>
      <c r="DV34" s="1">
        <f t="shared" ref="DV34:DV55" si="66">COUNTIF(DF34:DT34, "Expressiveness")</f>
        <v>3</v>
      </c>
      <c r="DW34" s="1">
        <f t="shared" ref="DW34:DW55" si="67">COUNTIF(DF34:DT34, "Collaboration")</f>
        <v>1</v>
      </c>
      <c r="DX34" s="1">
        <f t="shared" ref="DX34:DX55" si="68">COUNTIF(DF34:DT34, "Results_Worth_Effort")</f>
        <v>1</v>
      </c>
      <c r="DY34" s="1">
        <f t="shared" ref="DY34:DY55" si="69">COUNTIF(DF34:DT34, "Enjoyment")</f>
        <v>2</v>
      </c>
      <c r="DZ34" s="1">
        <f t="shared" ref="DZ34:DZ55" si="70">COUNTIF(DF34:DT34, "Immersion")</f>
        <v>3</v>
      </c>
      <c r="EA34" s="4">
        <f t="shared" ref="EA34:EA55" si="71">((CU34+DA34)/2) * DU34</f>
        <v>40</v>
      </c>
      <c r="EB34" s="4">
        <f t="shared" ref="EB34:EB55" si="72">((CX34+DC34)/2) *DV34</f>
        <v>25.5</v>
      </c>
      <c r="EC34" s="4">
        <f t="shared" ref="EC34:EC55" si="73">((DD34+CV34)/2)*DW34</f>
        <v>5</v>
      </c>
      <c r="ED34" s="4">
        <f t="shared" ref="ED34:ED55" si="74">((DB34+CT34)/2) *DX34</f>
        <v>7.5</v>
      </c>
      <c r="EE34" s="4">
        <f t="shared" ref="EE34:EE55" si="75">((DA34+CU34)/2) *DY34</f>
        <v>16</v>
      </c>
      <c r="EF34" s="4">
        <f t="shared" ref="EF34:EF55" si="76">((DE34+CY34)/2) *DZ34</f>
        <v>7.5</v>
      </c>
      <c r="EG34" s="4">
        <f t="shared" ref="EG34:EG55" si="77">((CV34+DD34)*DW34+(CZ34+CW34)*DY34+(CU34+DA34)*DU34+(CX34+DC34)*DV34+(CY34+DE34)*DZ34+(DB34+CT34)*DX34) / 3</f>
        <v>63</v>
      </c>
      <c r="EH34" s="1" t="str">
        <f>VLOOKUP('Downloaded Data'!DA34,Key!$A$971:$B$972,2)</f>
        <v>A: Writing Interface</v>
      </c>
    </row>
    <row r="35" spans="1:139" x14ac:dyDescent="0.2">
      <c r="A35" t="s">
        <v>600</v>
      </c>
      <c r="B35" t="s">
        <v>579</v>
      </c>
      <c r="C35" t="s">
        <v>109</v>
      </c>
      <c r="D35" s="3">
        <v>38</v>
      </c>
      <c r="E35" s="1" t="str">
        <f>VLOOKUP('Downloaded Data'!E35,Key!$A$5:$B$250,2)</f>
        <v>South Africa</v>
      </c>
      <c r="F35" s="1">
        <f>7 - ('Downloaded Data'!G35 + 1)</f>
        <v>3</v>
      </c>
      <c r="G35" s="1">
        <f>7 - ('Downloaded Data'!H35 + 1)</f>
        <v>5</v>
      </c>
      <c r="H35" s="1">
        <f>'Downloaded Data'!I35 + 1</f>
        <v>3</v>
      </c>
      <c r="I35" s="1">
        <f xml:space="preserve"> 7 - ('Downloaded Data'!J35 + 1)</f>
        <v>4</v>
      </c>
      <c r="J35" s="1">
        <f>'Downloaded Data'!K35 + 1</f>
        <v>3</v>
      </c>
      <c r="K35" s="1">
        <f>'Downloaded Data'!L35 + 1</f>
        <v>4</v>
      </c>
      <c r="L35" s="4">
        <f t="shared" si="39"/>
        <v>3.6666666666666665</v>
      </c>
      <c r="M35" s="1">
        <f>7 - ('Downloaded Data'!N35 + 1)</f>
        <v>5</v>
      </c>
      <c r="N35" s="1">
        <f>'Downloaded Data'!O35 + 1</f>
        <v>4</v>
      </c>
      <c r="O35" s="1">
        <f>'Downloaded Data'!P35 + 1</f>
        <v>3</v>
      </c>
      <c r="P35" s="1">
        <f>'Downloaded Data'!Q35 + 1</f>
        <v>3</v>
      </c>
      <c r="Q35" s="1">
        <f>'Downloaded Data'!R35 + 1</f>
        <v>2</v>
      </c>
      <c r="R35" s="1">
        <f>'Downloaded Data'!S35 + 1</f>
        <v>3</v>
      </c>
      <c r="S35" s="4">
        <f t="shared" si="40"/>
        <v>3.3333333333333335</v>
      </c>
      <c r="T35" s="1">
        <f>'Downloaded Data'!U35 + 1</f>
        <v>3</v>
      </c>
      <c r="U35" s="1">
        <f xml:space="preserve"> 7 - ('Downloaded Data'!V35 + 1)</f>
        <v>5</v>
      </c>
      <c r="V35" s="1">
        <f>'Downloaded Data'!W35 + 1</f>
        <v>3</v>
      </c>
      <c r="W35" s="1">
        <f>7 - ('Downloaded Data'!X35 + 1)</f>
        <v>4</v>
      </c>
      <c r="X35" s="1">
        <f>7 - ('Downloaded Data'!Y35 + 1)</f>
        <v>5</v>
      </c>
      <c r="Y35" s="1">
        <f>7 - ('Downloaded Data'!Z35 + 1)</f>
        <v>5</v>
      </c>
      <c r="Z35" s="1">
        <f>7 - ('Downloaded Data'!AA35 + 1)</f>
        <v>5</v>
      </c>
      <c r="AA35" s="1">
        <f>'Downloaded Data'!AB35 + 1</f>
        <v>3</v>
      </c>
      <c r="AB35" s="5">
        <f t="shared" si="41"/>
        <v>4.125</v>
      </c>
      <c r="AC35" s="2">
        <f t="shared" si="42"/>
        <v>3.75</v>
      </c>
      <c r="AD35" s="1" t="s">
        <v>106</v>
      </c>
      <c r="AE35" s="3">
        <v>3</v>
      </c>
      <c r="AF35" s="3">
        <v>3</v>
      </c>
      <c r="AG35" s="3">
        <v>4</v>
      </c>
      <c r="AH35" s="3">
        <v>3</v>
      </c>
      <c r="AI35" s="3">
        <v>4</v>
      </c>
      <c r="AJ35" s="3">
        <v>3</v>
      </c>
      <c r="AK35" s="3">
        <v>3</v>
      </c>
      <c r="AL35" s="3">
        <v>4</v>
      </c>
      <c r="AM35" s="4">
        <f t="shared" si="43"/>
        <v>3.5</v>
      </c>
      <c r="AN35" s="4">
        <f t="shared" si="44"/>
        <v>3.5</v>
      </c>
      <c r="AO35" s="4">
        <f t="shared" si="45"/>
        <v>3.5</v>
      </c>
      <c r="AP35" s="4">
        <f t="shared" si="46"/>
        <v>3</v>
      </c>
      <c r="AQ35" s="4">
        <f t="shared" si="47"/>
        <v>3.375</v>
      </c>
      <c r="AR35" s="3">
        <v>3</v>
      </c>
      <c r="AS35" s="3">
        <v>4</v>
      </c>
      <c r="AT35" s="3">
        <v>3</v>
      </c>
      <c r="AU35" s="3">
        <v>3</v>
      </c>
      <c r="AV35" s="3">
        <v>4</v>
      </c>
      <c r="AW35" s="3">
        <v>4</v>
      </c>
      <c r="AX35" s="3">
        <v>3</v>
      </c>
      <c r="AY35" s="3">
        <v>4</v>
      </c>
      <c r="AZ35" s="3">
        <v>3</v>
      </c>
      <c r="BA35" s="3">
        <v>4</v>
      </c>
      <c r="BB35" s="3">
        <v>3</v>
      </c>
      <c r="BC35" s="3">
        <v>4</v>
      </c>
      <c r="BD35" s="1" t="str">
        <f>VLOOKUP('Downloaded Data'!AZ35,Key!$A$638:$C$639,3)</f>
        <v>Exploration</v>
      </c>
      <c r="BE35" s="1" t="str">
        <f>VLOOKUP('Downloaded Data'!BA35,Key!$A$641:$C$642,3)</f>
        <v>Results_Worth_Effort</v>
      </c>
      <c r="BF35" s="1" t="str">
        <f>VLOOKUP('Downloaded Data'!BB35,Key!$A$644:$C$645,3)</f>
        <v>Enjoyment</v>
      </c>
      <c r="BG35" s="1" t="str">
        <f>VLOOKUP('Downloaded Data'!BC35,Key!$A$647:$C$648,3)</f>
        <v>Immersion</v>
      </c>
      <c r="BH35" s="1" t="str">
        <f>VLOOKUP('Downloaded Data'!BD35,Key!$A$650:$C$651,3)</f>
        <v>Enjoyment</v>
      </c>
      <c r="BI35" s="1" t="str">
        <f>VLOOKUP('Downloaded Data'!BE35,Key!$A$653:$C$654,3)</f>
        <v>Results_Worth_Effort</v>
      </c>
      <c r="BJ35" s="1" t="str">
        <f>VLOOKUP('Downloaded Data'!BF35,Key!$A$656:$C$657,3)</f>
        <v>Immersion</v>
      </c>
      <c r="BK35" s="1" t="str">
        <f>VLOOKUP('Downloaded Data'!BG35,Key!$A$659:$C$660,3)</f>
        <v>Collaboration</v>
      </c>
      <c r="BL35" s="1" t="str">
        <f>VLOOKUP('Downloaded Data'!BH35,Key!$A$662:$C$663,3)</f>
        <v>Enjoyment</v>
      </c>
      <c r="BM35" s="1" t="str">
        <f>VLOOKUP('Downloaded Data'!BI35,Key!$A$665:$C$666,3)</f>
        <v>Immersion</v>
      </c>
      <c r="BN35" s="1" t="str">
        <f>VLOOKUP('Downloaded Data'!BJ35,Key!$A$668:$C$669,3)</f>
        <v>Collaboration</v>
      </c>
      <c r="BO35" s="1" t="str">
        <f>VLOOKUP('Downloaded Data'!BK35,Key!$A$671:$D$672,3)</f>
        <v>Results_Worth_Effort</v>
      </c>
      <c r="BP35" s="1" t="str">
        <f>VLOOKUP('Downloaded Data'!BL35,Key!$A$674:$C$675,3)</f>
        <v>Expressiveness</v>
      </c>
      <c r="BQ35" s="1" t="str">
        <f>VLOOKUP('Downloaded Data'!BM35,Key!$A$677:$C$678,3)</f>
        <v>Collaboration</v>
      </c>
      <c r="BR35" s="1" t="str">
        <f>VLOOKUP('Downloaded Data'!BN35,Key!$A$680:$C$681,3)</f>
        <v>Exploration</v>
      </c>
      <c r="BS35" s="1">
        <f t="shared" si="48"/>
        <v>2</v>
      </c>
      <c r="BT35" s="1">
        <f t="shared" si="49"/>
        <v>1</v>
      </c>
      <c r="BU35" s="1">
        <f t="shared" si="50"/>
        <v>3</v>
      </c>
      <c r="BV35" s="1">
        <f t="shared" si="51"/>
        <v>3</v>
      </c>
      <c r="BW35" s="1">
        <f t="shared" si="52"/>
        <v>3</v>
      </c>
      <c r="BX35" s="1">
        <f t="shared" si="53"/>
        <v>3</v>
      </c>
      <c r="BY35" s="4">
        <f t="shared" si="54"/>
        <v>8</v>
      </c>
      <c r="BZ35" s="4">
        <f t="shared" si="55"/>
        <v>4</v>
      </c>
      <c r="CA35" s="4">
        <f t="shared" si="56"/>
        <v>9</v>
      </c>
      <c r="CB35" s="4">
        <f t="shared" si="57"/>
        <v>9</v>
      </c>
      <c r="CC35" s="4">
        <v>9</v>
      </c>
      <c r="CD35" s="4">
        <f t="shared" si="58"/>
        <v>12</v>
      </c>
      <c r="CE35" s="4">
        <f t="shared" si="59"/>
        <v>34</v>
      </c>
      <c r="CF35" s="1" t="s">
        <v>112</v>
      </c>
      <c r="CG35" s="3">
        <v>4</v>
      </c>
      <c r="CH35" s="3">
        <v>3</v>
      </c>
      <c r="CI35" s="3">
        <v>3</v>
      </c>
      <c r="CJ35" s="3">
        <v>4</v>
      </c>
      <c r="CK35" s="3">
        <v>4</v>
      </c>
      <c r="CL35" s="3">
        <v>3</v>
      </c>
      <c r="CM35" s="3">
        <v>4</v>
      </c>
      <c r="CN35" s="3">
        <v>3</v>
      </c>
      <c r="CO35" s="4">
        <f t="shared" si="60"/>
        <v>3</v>
      </c>
      <c r="CP35" s="4">
        <f t="shared" si="61"/>
        <v>4</v>
      </c>
      <c r="CQ35" s="4">
        <f t="shared" si="62"/>
        <v>3.5</v>
      </c>
      <c r="CR35" s="4">
        <f t="shared" si="63"/>
        <v>3.5</v>
      </c>
      <c r="CS35" s="4">
        <f t="shared" si="64"/>
        <v>3.5</v>
      </c>
      <c r="CT35" s="3">
        <v>1</v>
      </c>
      <c r="CU35" s="3">
        <v>3</v>
      </c>
      <c r="CV35" s="3">
        <v>3</v>
      </c>
      <c r="CW35" s="3">
        <v>3</v>
      </c>
      <c r="CX35" s="3">
        <v>4</v>
      </c>
      <c r="CY35" s="3">
        <v>3</v>
      </c>
      <c r="CZ35" s="3">
        <v>3</v>
      </c>
      <c r="DA35" s="3">
        <v>3</v>
      </c>
      <c r="DB35" s="3">
        <v>4</v>
      </c>
      <c r="DC35" s="3">
        <v>3</v>
      </c>
      <c r="DD35" s="3">
        <v>4</v>
      </c>
      <c r="DE35" s="3">
        <v>4</v>
      </c>
      <c r="DF35" s="1" t="str">
        <f>VLOOKUP('Downloaded Data'!CL35,Key!$A$926:$C$927,3)</f>
        <v>Exploration</v>
      </c>
      <c r="DG35" s="1" t="str">
        <f>VLOOKUP('Downloaded Data'!CM35,Key!$A$929:$C$930,3)</f>
        <v>Expressiveness</v>
      </c>
      <c r="DH35" s="1" t="str">
        <f>VLOOKUP('Downloaded Data'!CN35,Key!$A$932:$C$933,3)</f>
        <v>Immersion</v>
      </c>
      <c r="DI35" s="1" t="str">
        <f>VLOOKUP('Downloaded Data'!CO35,Key!$A$935:$C$936,3)</f>
        <v>Results_Worth_Effort</v>
      </c>
      <c r="DJ35" s="1" t="str">
        <f>VLOOKUP('Downloaded Data'!CP35,Key!$A$938:$C$939,3)</f>
        <v>Collaboration</v>
      </c>
      <c r="DK35" s="1" t="str">
        <f>VLOOKUP('Downloaded Data'!CQ35,Key!$A$941:$C$942,3)</f>
        <v>Results_Worth_Effort</v>
      </c>
      <c r="DL35" s="1" t="str">
        <f>VLOOKUP('Downloaded Data'!CR35,Key!$A$944:$C$945,3)</f>
        <v>Immersion</v>
      </c>
      <c r="DM35" s="1" t="str">
        <f>VLOOKUP('Downloaded Data'!CS35,Key!$A$947:$C$948,3)</f>
        <v>Results_Worth_Effort</v>
      </c>
      <c r="DN35" s="1" t="str">
        <f>VLOOKUP('Downloaded Data'!CT35,Key!$A$947:$D$948,3)</f>
        <v>Results_Worth_Effort</v>
      </c>
      <c r="DO35" s="1" t="str">
        <f>VLOOKUP('Downloaded Data'!CU35,Key!$A$953:$D$954,3)</f>
        <v>Exploration</v>
      </c>
      <c r="DP35" s="1" t="str">
        <f>VLOOKUP('Downloaded Data'!CV35,Key!$A$956:$C$957,3)</f>
        <v>Collaboration</v>
      </c>
      <c r="DQ35" s="1" t="str">
        <f>VLOOKUP('Downloaded Data'!CW35,Key!$A$959:$C$960,3)</f>
        <v>Results_Worth_Effort</v>
      </c>
      <c r="DR35" s="1" t="str">
        <f>VLOOKUP('Downloaded Data'!CX35,Key!$A$962:$C$963,3)</f>
        <v>Exploration</v>
      </c>
      <c r="DS35" s="1" t="str">
        <f>VLOOKUP('Downloaded Data'!CY35,Key!$A$965:$C$966,3)</f>
        <v>Immersion</v>
      </c>
      <c r="DT35" s="1" t="str">
        <f>VLOOKUP('Downloaded Data'!CZ35,Key!$A$968:$C$969,3)</f>
        <v>Exploration</v>
      </c>
      <c r="DU35" s="1">
        <f t="shared" si="65"/>
        <v>4</v>
      </c>
      <c r="DV35" s="1">
        <f t="shared" si="66"/>
        <v>1</v>
      </c>
      <c r="DW35" s="1">
        <f t="shared" si="67"/>
        <v>2</v>
      </c>
      <c r="DX35" s="1">
        <f t="shared" si="68"/>
        <v>5</v>
      </c>
      <c r="DY35" s="1">
        <f t="shared" si="69"/>
        <v>0</v>
      </c>
      <c r="DZ35" s="1">
        <f t="shared" si="70"/>
        <v>3</v>
      </c>
      <c r="EA35" s="4">
        <f t="shared" si="71"/>
        <v>12</v>
      </c>
      <c r="EB35" s="4">
        <f t="shared" si="72"/>
        <v>3.5</v>
      </c>
      <c r="EC35" s="4">
        <f t="shared" si="73"/>
        <v>7</v>
      </c>
      <c r="ED35" s="4">
        <f t="shared" si="74"/>
        <v>12.5</v>
      </c>
      <c r="EE35" s="4">
        <f t="shared" si="75"/>
        <v>0</v>
      </c>
      <c r="EF35" s="4">
        <f t="shared" si="76"/>
        <v>10.5</v>
      </c>
      <c r="EG35" s="4">
        <f t="shared" si="77"/>
        <v>30.333333333333332</v>
      </c>
      <c r="EH35" s="1" t="str">
        <f>VLOOKUP('Downloaded Data'!DA35,Key!$A$971:$B$972,2)</f>
        <v>A: Writing Interface</v>
      </c>
    </row>
    <row r="36" spans="1:139" x14ac:dyDescent="0.2">
      <c r="A36" t="s">
        <v>600</v>
      </c>
      <c r="B36" t="s">
        <v>580</v>
      </c>
      <c r="C36" t="s">
        <v>109</v>
      </c>
      <c r="D36" s="3">
        <v>24</v>
      </c>
      <c r="E36" s="1" t="str">
        <f>VLOOKUP('Downloaded Data'!E36,Key!$A$5:$B$250,2)</f>
        <v>Malawi</v>
      </c>
      <c r="F36" s="1">
        <f>7 - ('Downloaded Data'!G36 + 1)</f>
        <v>3</v>
      </c>
      <c r="G36" s="1">
        <f>7 - ('Downloaded Data'!H36 + 1)</f>
        <v>5</v>
      </c>
      <c r="H36" s="1">
        <f>'Downloaded Data'!I36 + 1</f>
        <v>5</v>
      </c>
      <c r="I36" s="1">
        <f xml:space="preserve"> 7 - ('Downloaded Data'!J36 + 1)</f>
        <v>5</v>
      </c>
      <c r="J36" s="1">
        <f>'Downloaded Data'!K36 + 1</f>
        <v>4</v>
      </c>
      <c r="K36" s="1">
        <f>'Downloaded Data'!L36 + 1</f>
        <v>5</v>
      </c>
      <c r="L36" s="4">
        <f t="shared" si="39"/>
        <v>4.5</v>
      </c>
      <c r="M36" s="1">
        <f>7 - ('Downloaded Data'!N36 + 1)</f>
        <v>6</v>
      </c>
      <c r="N36" s="1">
        <f>'Downloaded Data'!O36 + 1</f>
        <v>3</v>
      </c>
      <c r="O36" s="1">
        <f>'Downloaded Data'!P36 + 1</f>
        <v>4</v>
      </c>
      <c r="P36" s="1">
        <f>'Downloaded Data'!Q36 + 1</f>
        <v>6</v>
      </c>
      <c r="Q36" s="1">
        <f>'Downloaded Data'!R36 + 1</f>
        <v>6</v>
      </c>
      <c r="R36" s="1">
        <f>'Downloaded Data'!S36 + 1</f>
        <v>4</v>
      </c>
      <c r="S36" s="4">
        <f t="shared" si="40"/>
        <v>4.833333333333333</v>
      </c>
      <c r="T36" s="1">
        <f>'Downloaded Data'!U36 + 1</f>
        <v>5</v>
      </c>
      <c r="U36" s="1">
        <f xml:space="preserve"> 7 - ('Downloaded Data'!V36 + 1)</f>
        <v>1</v>
      </c>
      <c r="V36" s="1">
        <f>'Downloaded Data'!W36 + 1</f>
        <v>2</v>
      </c>
      <c r="W36" s="1">
        <f>7 - ('Downloaded Data'!X36 + 1)</f>
        <v>3</v>
      </c>
      <c r="X36" s="1">
        <f>7 - ('Downloaded Data'!Y36 + 1)</f>
        <v>5</v>
      </c>
      <c r="Y36" s="1">
        <f>7 - ('Downloaded Data'!Z36 + 1)</f>
        <v>4</v>
      </c>
      <c r="Z36" s="1">
        <f>7 - ('Downloaded Data'!AA36 + 1)</f>
        <v>4</v>
      </c>
      <c r="AA36" s="1">
        <f>'Downloaded Data'!AB36 + 1</f>
        <v>2</v>
      </c>
      <c r="AB36" s="5">
        <f t="shared" si="41"/>
        <v>3.25</v>
      </c>
      <c r="AC36" s="2">
        <f t="shared" si="42"/>
        <v>4.0999999999999996</v>
      </c>
      <c r="AD36" s="1" t="s">
        <v>108</v>
      </c>
      <c r="AE36" s="3">
        <v>1</v>
      </c>
      <c r="AF36" s="3">
        <v>9</v>
      </c>
      <c r="AG36" s="3">
        <v>10</v>
      </c>
      <c r="AH36" s="3">
        <v>1</v>
      </c>
      <c r="AI36" s="3">
        <v>10</v>
      </c>
      <c r="AJ36" s="3">
        <v>1</v>
      </c>
      <c r="AK36" s="3">
        <v>0</v>
      </c>
      <c r="AL36" s="3">
        <v>9</v>
      </c>
      <c r="AM36" s="4">
        <f t="shared" si="43"/>
        <v>9</v>
      </c>
      <c r="AN36" s="4">
        <f t="shared" si="44"/>
        <v>5.5</v>
      </c>
      <c r="AO36" s="4">
        <f t="shared" si="45"/>
        <v>5.5</v>
      </c>
      <c r="AP36" s="4">
        <f t="shared" si="46"/>
        <v>0.5</v>
      </c>
      <c r="AQ36" s="4">
        <f t="shared" si="47"/>
        <v>5.125</v>
      </c>
      <c r="AR36" s="3">
        <v>8</v>
      </c>
      <c r="AS36" s="3">
        <v>0</v>
      </c>
      <c r="AT36" s="3">
        <v>0</v>
      </c>
      <c r="AU36" s="3">
        <v>5</v>
      </c>
      <c r="AV36" s="3">
        <v>6</v>
      </c>
      <c r="AW36" s="3">
        <v>10</v>
      </c>
      <c r="AX36" s="3">
        <v>8</v>
      </c>
      <c r="AY36" s="3">
        <v>10</v>
      </c>
      <c r="AZ36" s="3">
        <v>8</v>
      </c>
      <c r="BA36" s="3">
        <v>10</v>
      </c>
      <c r="BB36" s="3">
        <v>0</v>
      </c>
      <c r="BC36" s="3">
        <v>1</v>
      </c>
      <c r="BD36" s="1" t="str">
        <f>VLOOKUP('Downloaded Data'!AZ36,Key!$A$638:$C$639,3)</f>
        <v>Exploration</v>
      </c>
      <c r="BE36" s="1" t="str">
        <f>VLOOKUP('Downloaded Data'!BA36,Key!$A$641:$C$642,3)</f>
        <v>Expressiveness</v>
      </c>
      <c r="BF36" s="1" t="str">
        <f>VLOOKUP('Downloaded Data'!BB36,Key!$A$644:$C$645,3)</f>
        <v>Enjoyment</v>
      </c>
      <c r="BG36" s="1" t="str">
        <f>VLOOKUP('Downloaded Data'!BC36,Key!$A$647:$C$648,3)</f>
        <v>Results_Worth_Effort</v>
      </c>
      <c r="BH36" s="1" t="str">
        <f>VLOOKUP('Downloaded Data'!BD36,Key!$A$650:$C$651,3)</f>
        <v>Enjoyment</v>
      </c>
      <c r="BI36" s="1" t="str">
        <f>VLOOKUP('Downloaded Data'!BE36,Key!$A$653:$C$654,3)</f>
        <v>Exploration</v>
      </c>
      <c r="BJ36" s="1" t="str">
        <f>VLOOKUP('Downloaded Data'!BF36,Key!$A$656:$C$657,3)</f>
        <v>Expressiveness</v>
      </c>
      <c r="BK36" s="1" t="str">
        <f>VLOOKUP('Downloaded Data'!BG36,Key!$A$659:$C$660,3)</f>
        <v>Results_Worth_Effort</v>
      </c>
      <c r="BL36" s="1" t="str">
        <f>VLOOKUP('Downloaded Data'!BH36,Key!$A$662:$C$663,3)</f>
        <v>Expressiveness</v>
      </c>
      <c r="BM36" s="1" t="str">
        <f>VLOOKUP('Downloaded Data'!BI36,Key!$A$665:$C$666,3)</f>
        <v>Exploration</v>
      </c>
      <c r="BN36" s="1" t="str">
        <f>VLOOKUP('Downloaded Data'!BJ36,Key!$A$668:$C$669,3)</f>
        <v>Expressiveness</v>
      </c>
      <c r="BO36" s="1" t="str">
        <f>VLOOKUP('Downloaded Data'!BK36,Key!$A$671:$D$672,3)</f>
        <v>Enjoyment</v>
      </c>
      <c r="BP36" s="1" t="str">
        <f>VLOOKUP('Downloaded Data'!BL36,Key!$A$674:$C$675,3)</f>
        <v>Expressiveness</v>
      </c>
      <c r="BQ36" s="1" t="str">
        <f>VLOOKUP('Downloaded Data'!BM36,Key!$A$677:$C$678,3)</f>
        <v>Immersion</v>
      </c>
      <c r="BR36" s="1" t="str">
        <f>VLOOKUP('Downloaded Data'!BN36,Key!$A$680:$C$681,3)</f>
        <v>Exploration</v>
      </c>
      <c r="BS36" s="1">
        <f t="shared" si="48"/>
        <v>4</v>
      </c>
      <c r="BT36" s="1">
        <f t="shared" si="49"/>
        <v>5</v>
      </c>
      <c r="BU36" s="1">
        <f t="shared" si="50"/>
        <v>0</v>
      </c>
      <c r="BV36" s="1">
        <f t="shared" si="51"/>
        <v>2</v>
      </c>
      <c r="BW36" s="1">
        <f t="shared" si="52"/>
        <v>3</v>
      </c>
      <c r="BX36" s="1">
        <f t="shared" si="53"/>
        <v>1</v>
      </c>
      <c r="BY36" s="4">
        <f t="shared" si="54"/>
        <v>20</v>
      </c>
      <c r="BZ36" s="4">
        <f t="shared" si="55"/>
        <v>40</v>
      </c>
      <c r="CA36" s="4">
        <f t="shared" si="56"/>
        <v>0</v>
      </c>
      <c r="CB36" s="4">
        <f t="shared" si="57"/>
        <v>16</v>
      </c>
      <c r="CC36" s="4">
        <v>19.5</v>
      </c>
      <c r="CD36" s="4">
        <f t="shared" si="58"/>
        <v>5.5</v>
      </c>
      <c r="CE36" s="4">
        <f t="shared" si="59"/>
        <v>67.333333333333329</v>
      </c>
      <c r="CF36" s="1" t="s">
        <v>113</v>
      </c>
      <c r="CG36" s="3">
        <v>1</v>
      </c>
      <c r="CH36" s="3">
        <v>1</v>
      </c>
      <c r="CI36" s="3">
        <v>10</v>
      </c>
      <c r="CJ36" s="3">
        <v>6</v>
      </c>
      <c r="CK36" s="3">
        <v>9</v>
      </c>
      <c r="CL36" s="3">
        <v>1</v>
      </c>
      <c r="CM36" s="3">
        <v>0</v>
      </c>
      <c r="CN36" s="3">
        <v>3</v>
      </c>
      <c r="CO36" s="4">
        <f t="shared" si="60"/>
        <v>2</v>
      </c>
      <c r="CP36" s="4">
        <f t="shared" si="61"/>
        <v>7.5</v>
      </c>
      <c r="CQ36" s="4">
        <f t="shared" si="62"/>
        <v>5.5</v>
      </c>
      <c r="CR36" s="4">
        <f t="shared" si="63"/>
        <v>0.5</v>
      </c>
      <c r="CS36" s="4">
        <f t="shared" si="64"/>
        <v>3.875</v>
      </c>
      <c r="CT36" s="3">
        <v>10</v>
      </c>
      <c r="CU36" s="3">
        <v>7</v>
      </c>
      <c r="CV36" s="3">
        <v>0</v>
      </c>
      <c r="CW36" s="3">
        <v>2</v>
      </c>
      <c r="CX36" s="3">
        <v>7</v>
      </c>
      <c r="CY36" s="3">
        <v>10</v>
      </c>
      <c r="CZ36" s="3">
        <v>8</v>
      </c>
      <c r="DA36" s="3">
        <v>4</v>
      </c>
      <c r="DB36" s="3">
        <v>10</v>
      </c>
      <c r="DC36" s="3">
        <v>3</v>
      </c>
      <c r="DD36" s="3">
        <v>0</v>
      </c>
      <c r="DE36" s="3">
        <v>0</v>
      </c>
      <c r="DF36" s="1" t="str">
        <f>VLOOKUP('Downloaded Data'!CL36,Key!$A$926:$C$927,3)</f>
        <v>Exploration</v>
      </c>
      <c r="DG36" s="1" t="str">
        <f>VLOOKUP('Downloaded Data'!CM36,Key!$A$929:$C$930,3)</f>
        <v>Expressiveness</v>
      </c>
      <c r="DH36" s="1" t="str">
        <f>VLOOKUP('Downloaded Data'!CN36,Key!$A$932:$C$933,3)</f>
        <v>Immersion</v>
      </c>
      <c r="DI36" s="1" t="str">
        <f>VLOOKUP('Downloaded Data'!CO36,Key!$A$935:$C$936,3)</f>
        <v>Results_Worth_Effort</v>
      </c>
      <c r="DJ36" s="1" t="str">
        <f>VLOOKUP('Downloaded Data'!CP36,Key!$A$938:$C$939,3)</f>
        <v>Enjoyment</v>
      </c>
      <c r="DK36" s="1" t="str">
        <f>VLOOKUP('Downloaded Data'!CQ36,Key!$A$941:$C$942,3)</f>
        <v>Exploration</v>
      </c>
      <c r="DL36" s="1" t="str">
        <f>VLOOKUP('Downloaded Data'!CR36,Key!$A$944:$C$945,3)</f>
        <v>Expressiveness</v>
      </c>
      <c r="DM36" s="1" t="str">
        <f>VLOOKUP('Downloaded Data'!CS36,Key!$A$947:$C$948,3)</f>
        <v>Results_Worth_Effort</v>
      </c>
      <c r="DN36" s="1" t="str">
        <f>VLOOKUP('Downloaded Data'!CT36,Key!$A$947:$D$948,3)</f>
        <v>Collaboration</v>
      </c>
      <c r="DO36" s="1" t="str">
        <f>VLOOKUP('Downloaded Data'!CU36,Key!$A$953:$D$954,3)</f>
        <v>Exploration</v>
      </c>
      <c r="DP36" s="1" t="str">
        <f>VLOOKUP('Downloaded Data'!CV36,Key!$A$956:$C$957,3)</f>
        <v>Expressiveness</v>
      </c>
      <c r="DQ36" s="1" t="str">
        <f>VLOOKUP('Downloaded Data'!CW36,Key!$A$959:$C$960,3)</f>
        <v>Enjoyment</v>
      </c>
      <c r="DR36" s="1" t="str">
        <f>VLOOKUP('Downloaded Data'!CX36,Key!$A$962:$C$963,3)</f>
        <v>Expressiveness</v>
      </c>
      <c r="DS36" s="1" t="str">
        <f>VLOOKUP('Downloaded Data'!CY36,Key!$A$965:$C$966,3)</f>
        <v>Immersion</v>
      </c>
      <c r="DT36" s="1" t="str">
        <f>VLOOKUP('Downloaded Data'!CZ36,Key!$A$968:$C$969,3)</f>
        <v>Enjoyment</v>
      </c>
      <c r="DU36" s="1">
        <f t="shared" si="65"/>
        <v>3</v>
      </c>
      <c r="DV36" s="1">
        <f t="shared" si="66"/>
        <v>4</v>
      </c>
      <c r="DW36" s="1">
        <f t="shared" si="67"/>
        <v>1</v>
      </c>
      <c r="DX36" s="1">
        <f t="shared" si="68"/>
        <v>2</v>
      </c>
      <c r="DY36" s="1">
        <f t="shared" si="69"/>
        <v>3</v>
      </c>
      <c r="DZ36" s="1">
        <f t="shared" si="70"/>
        <v>2</v>
      </c>
      <c r="EA36" s="4">
        <f t="shared" si="71"/>
        <v>16.5</v>
      </c>
      <c r="EB36" s="4">
        <f t="shared" si="72"/>
        <v>20</v>
      </c>
      <c r="EC36" s="4">
        <f t="shared" si="73"/>
        <v>0</v>
      </c>
      <c r="ED36" s="4">
        <f t="shared" si="74"/>
        <v>20</v>
      </c>
      <c r="EE36" s="4">
        <f t="shared" si="75"/>
        <v>16.5</v>
      </c>
      <c r="EF36" s="4">
        <f t="shared" si="76"/>
        <v>10</v>
      </c>
      <c r="EG36" s="4">
        <f t="shared" si="77"/>
        <v>54.333333333333336</v>
      </c>
      <c r="EH36" s="1" t="str">
        <f>VLOOKUP('Downloaded Data'!DA36,Key!$A$971:$B$972,2)</f>
        <v>A: Writing Interface</v>
      </c>
      <c r="EI36" t="s">
        <v>569</v>
      </c>
    </row>
    <row r="37" spans="1:139" x14ac:dyDescent="0.2">
      <c r="A37" t="s">
        <v>600</v>
      </c>
      <c r="B37" t="s">
        <v>579</v>
      </c>
      <c r="C37" t="s">
        <v>105</v>
      </c>
      <c r="D37" s="3">
        <v>21</v>
      </c>
      <c r="E37" s="1" t="str">
        <f>VLOOKUP('Downloaded Data'!E37,Key!$A$5:$B$250,2)</f>
        <v>Italy</v>
      </c>
      <c r="F37" s="1">
        <f>7 - ('Downloaded Data'!G37 + 1)</f>
        <v>4</v>
      </c>
      <c r="G37" s="1">
        <f>7 - ('Downloaded Data'!H37 + 1)</f>
        <v>4</v>
      </c>
      <c r="H37" s="1">
        <f>'Downloaded Data'!I37 + 1</f>
        <v>4</v>
      </c>
      <c r="I37" s="1">
        <f xml:space="preserve"> 7 - ('Downloaded Data'!J37 + 1)</f>
        <v>5</v>
      </c>
      <c r="J37" s="1">
        <f>'Downloaded Data'!K37 + 1</f>
        <v>5</v>
      </c>
      <c r="K37" s="1">
        <f>'Downloaded Data'!L37 + 1</f>
        <v>5</v>
      </c>
      <c r="L37" s="4">
        <f t="shared" si="39"/>
        <v>4.5</v>
      </c>
      <c r="M37" s="1">
        <f>7 - ('Downloaded Data'!N37 + 1)</f>
        <v>5</v>
      </c>
      <c r="N37" s="1">
        <f>'Downloaded Data'!O37 + 1</f>
        <v>6</v>
      </c>
      <c r="O37" s="1">
        <f>'Downloaded Data'!P37 + 1</f>
        <v>5</v>
      </c>
      <c r="P37" s="1">
        <f>'Downloaded Data'!Q37 + 1</f>
        <v>5</v>
      </c>
      <c r="Q37" s="1">
        <f>'Downloaded Data'!R37 + 1</f>
        <v>6</v>
      </c>
      <c r="R37" s="1">
        <f>'Downloaded Data'!S37 + 1</f>
        <v>6</v>
      </c>
      <c r="S37" s="4">
        <f t="shared" si="40"/>
        <v>5.5</v>
      </c>
      <c r="T37" s="1">
        <f>'Downloaded Data'!U37 + 1</f>
        <v>3</v>
      </c>
      <c r="U37" s="1">
        <f xml:space="preserve"> 7 - ('Downloaded Data'!V37 + 1)</f>
        <v>1</v>
      </c>
      <c r="V37" s="1">
        <f>'Downloaded Data'!W37 + 1</f>
        <v>5</v>
      </c>
      <c r="W37" s="1">
        <f>7 - ('Downloaded Data'!X37 + 1)</f>
        <v>5</v>
      </c>
      <c r="X37" s="1">
        <f>7 - ('Downloaded Data'!Y37 + 1)</f>
        <v>5</v>
      </c>
      <c r="Y37" s="1">
        <f>7 - ('Downloaded Data'!Z37 + 1)</f>
        <v>3</v>
      </c>
      <c r="Z37" s="1">
        <f>7 - ('Downloaded Data'!AA37 + 1)</f>
        <v>2</v>
      </c>
      <c r="AA37" s="1">
        <f>'Downloaded Data'!AB37 + 1</f>
        <v>3</v>
      </c>
      <c r="AB37" s="5">
        <f t="shared" si="41"/>
        <v>3.375</v>
      </c>
      <c r="AC37" s="2">
        <f t="shared" si="42"/>
        <v>4.3499999999999996</v>
      </c>
      <c r="AD37" s="1" t="s">
        <v>108</v>
      </c>
      <c r="AE37" s="3">
        <v>8</v>
      </c>
      <c r="AF37" s="3">
        <v>8</v>
      </c>
      <c r="AG37" s="3">
        <v>9</v>
      </c>
      <c r="AH37" s="3">
        <v>8</v>
      </c>
      <c r="AI37" s="3">
        <v>10</v>
      </c>
      <c r="AJ37" s="3">
        <v>9</v>
      </c>
      <c r="AK37" s="3">
        <v>8</v>
      </c>
      <c r="AL37" s="3">
        <v>8</v>
      </c>
      <c r="AM37" s="4">
        <f t="shared" si="43"/>
        <v>8</v>
      </c>
      <c r="AN37" s="4">
        <f t="shared" si="44"/>
        <v>9</v>
      </c>
      <c r="AO37" s="4">
        <f t="shared" si="45"/>
        <v>8.5</v>
      </c>
      <c r="AP37" s="4">
        <f t="shared" si="46"/>
        <v>8.5</v>
      </c>
      <c r="AQ37" s="4">
        <f t="shared" si="47"/>
        <v>8.5</v>
      </c>
      <c r="AR37" s="3">
        <v>2</v>
      </c>
      <c r="AS37" s="3">
        <v>9</v>
      </c>
      <c r="AT37" s="3">
        <v>2</v>
      </c>
      <c r="AU37" s="3">
        <v>8</v>
      </c>
      <c r="AV37" s="3">
        <v>8</v>
      </c>
      <c r="AW37" s="3">
        <v>0</v>
      </c>
      <c r="AX37" s="3">
        <v>3</v>
      </c>
      <c r="AY37" s="3">
        <v>8</v>
      </c>
      <c r="AZ37" s="3">
        <v>8</v>
      </c>
      <c r="BA37" s="3">
        <v>0</v>
      </c>
      <c r="BB37" s="3">
        <v>0</v>
      </c>
      <c r="BC37" s="3">
        <v>0</v>
      </c>
      <c r="BD37" s="1" t="str">
        <f>VLOOKUP('Downloaded Data'!AZ37,Key!$A$638:$C$639,3)</f>
        <v>Exploration</v>
      </c>
      <c r="BE37" s="1" t="str">
        <f>VLOOKUP('Downloaded Data'!BA37,Key!$A$641:$C$642,3)</f>
        <v>Expressiveness</v>
      </c>
      <c r="BF37" s="1" t="str">
        <f>VLOOKUP('Downloaded Data'!BB37,Key!$A$644:$C$645,3)</f>
        <v>Enjoyment</v>
      </c>
      <c r="BG37" s="1" t="str">
        <f>VLOOKUP('Downloaded Data'!BC37,Key!$A$647:$C$648,3)</f>
        <v>Results_Worth_Effort</v>
      </c>
      <c r="BH37" s="1" t="str">
        <f>VLOOKUP('Downloaded Data'!BD37,Key!$A$650:$C$651,3)</f>
        <v>Enjoyment</v>
      </c>
      <c r="BI37" s="1" t="str">
        <f>VLOOKUP('Downloaded Data'!BE37,Key!$A$653:$C$654,3)</f>
        <v>Exploration</v>
      </c>
      <c r="BJ37" s="1" t="str">
        <f>VLOOKUP('Downloaded Data'!BF37,Key!$A$656:$C$657,3)</f>
        <v>Expressiveness</v>
      </c>
      <c r="BK37" s="1" t="str">
        <f>VLOOKUP('Downloaded Data'!BG37,Key!$A$659:$C$660,3)</f>
        <v>Results_Worth_Effort</v>
      </c>
      <c r="BL37" s="1" t="str">
        <f>VLOOKUP('Downloaded Data'!BH37,Key!$A$662:$C$663,3)</f>
        <v>Expressiveness</v>
      </c>
      <c r="BM37" s="1" t="str">
        <f>VLOOKUP('Downloaded Data'!BI37,Key!$A$665:$C$666,3)</f>
        <v>Exploration</v>
      </c>
      <c r="BN37" s="1" t="str">
        <f>VLOOKUP('Downloaded Data'!BJ37,Key!$A$668:$C$669,3)</f>
        <v>Expressiveness</v>
      </c>
      <c r="BO37" s="1" t="str">
        <f>VLOOKUP('Downloaded Data'!BK37,Key!$A$671:$D$672,3)</f>
        <v>Results_Worth_Effort</v>
      </c>
      <c r="BP37" s="1" t="str">
        <f>VLOOKUP('Downloaded Data'!BL37,Key!$A$674:$C$675,3)</f>
        <v>Exploration</v>
      </c>
      <c r="BQ37" s="1" t="str">
        <f>VLOOKUP('Downloaded Data'!BM37,Key!$A$677:$C$678,3)</f>
        <v>Immersion</v>
      </c>
      <c r="BR37" s="1" t="str">
        <f>VLOOKUP('Downloaded Data'!BN37,Key!$A$680:$C$681,3)</f>
        <v>Exploration</v>
      </c>
      <c r="BS37" s="1">
        <f t="shared" si="48"/>
        <v>5</v>
      </c>
      <c r="BT37" s="1">
        <f t="shared" si="49"/>
        <v>4</v>
      </c>
      <c r="BU37" s="1">
        <f t="shared" si="50"/>
        <v>0</v>
      </c>
      <c r="BV37" s="1">
        <f t="shared" si="51"/>
        <v>3</v>
      </c>
      <c r="BW37" s="1">
        <f t="shared" si="52"/>
        <v>2</v>
      </c>
      <c r="BX37" s="1">
        <f t="shared" si="53"/>
        <v>1</v>
      </c>
      <c r="BY37" s="4">
        <f t="shared" si="54"/>
        <v>42.5</v>
      </c>
      <c r="BZ37" s="4">
        <f t="shared" si="55"/>
        <v>16</v>
      </c>
      <c r="CA37" s="4">
        <f t="shared" si="56"/>
        <v>0</v>
      </c>
      <c r="CB37" s="4">
        <f t="shared" si="57"/>
        <v>15</v>
      </c>
      <c r="CC37" s="4">
        <v>11</v>
      </c>
      <c r="CD37" s="4">
        <f t="shared" si="58"/>
        <v>0</v>
      </c>
      <c r="CE37" s="4">
        <f t="shared" si="59"/>
        <v>56.333333333333336</v>
      </c>
      <c r="CF37" s="1" t="s">
        <v>107</v>
      </c>
      <c r="CG37" s="3">
        <v>8</v>
      </c>
      <c r="CH37" s="3">
        <v>9</v>
      </c>
      <c r="CI37" s="3">
        <v>10</v>
      </c>
      <c r="CJ37" s="3">
        <v>8</v>
      </c>
      <c r="CK37" s="3">
        <v>9</v>
      </c>
      <c r="CL37" s="3">
        <v>10</v>
      </c>
      <c r="CM37" s="3">
        <v>2</v>
      </c>
      <c r="CN37" s="3">
        <v>1</v>
      </c>
      <c r="CO37" s="4">
        <f t="shared" si="60"/>
        <v>5</v>
      </c>
      <c r="CP37" s="4">
        <f t="shared" si="61"/>
        <v>8.5</v>
      </c>
      <c r="CQ37" s="4">
        <f t="shared" si="62"/>
        <v>9</v>
      </c>
      <c r="CR37" s="4">
        <f t="shared" si="63"/>
        <v>6</v>
      </c>
      <c r="CS37" s="4">
        <f t="shared" si="64"/>
        <v>7.125</v>
      </c>
      <c r="CT37" s="3">
        <v>0</v>
      </c>
      <c r="CU37" s="3">
        <v>8</v>
      </c>
      <c r="CV37" s="3">
        <v>3</v>
      </c>
      <c r="CW37" s="3">
        <v>2</v>
      </c>
      <c r="CX37" s="3">
        <v>1</v>
      </c>
      <c r="CY37" s="3">
        <v>5</v>
      </c>
      <c r="CZ37" s="3">
        <v>5</v>
      </c>
      <c r="DA37" s="3">
        <v>6</v>
      </c>
      <c r="DB37" s="3">
        <v>2</v>
      </c>
      <c r="DC37" s="3">
        <v>6</v>
      </c>
      <c r="DD37" s="3">
        <v>2</v>
      </c>
      <c r="DE37" s="3">
        <v>8</v>
      </c>
      <c r="DF37" s="1" t="str">
        <f>VLOOKUP('Downloaded Data'!CL37,Key!$A$926:$C$927,3)</f>
        <v>Exploration</v>
      </c>
      <c r="DG37" s="1" t="str">
        <f>VLOOKUP('Downloaded Data'!CM37,Key!$A$929:$C$930,3)</f>
        <v>Expressiveness</v>
      </c>
      <c r="DH37" s="1" t="str">
        <f>VLOOKUP('Downloaded Data'!CN37,Key!$A$932:$C$933,3)</f>
        <v>Enjoyment</v>
      </c>
      <c r="DI37" s="1" t="str">
        <f>VLOOKUP('Downloaded Data'!CO37,Key!$A$935:$C$936,3)</f>
        <v>Results_Worth_Effort</v>
      </c>
      <c r="DJ37" s="1" t="str">
        <f>VLOOKUP('Downloaded Data'!CP37,Key!$A$938:$C$939,3)</f>
        <v>Enjoyment</v>
      </c>
      <c r="DK37" s="1" t="str">
        <f>VLOOKUP('Downloaded Data'!CQ37,Key!$A$941:$C$942,3)</f>
        <v>Exploration</v>
      </c>
      <c r="DL37" s="1" t="str">
        <f>VLOOKUP('Downloaded Data'!CR37,Key!$A$944:$C$945,3)</f>
        <v>Expressiveness</v>
      </c>
      <c r="DM37" s="1" t="str">
        <f>VLOOKUP('Downloaded Data'!CS37,Key!$A$947:$C$948,3)</f>
        <v>Results_Worth_Effort</v>
      </c>
      <c r="DN37" s="1" t="str">
        <f>VLOOKUP('Downloaded Data'!CT37,Key!$A$947:$D$948,3)</f>
        <v>Collaboration</v>
      </c>
      <c r="DO37" s="1" t="str">
        <f>VLOOKUP('Downloaded Data'!CU37,Key!$A$953:$D$954,3)</f>
        <v>Exploration</v>
      </c>
      <c r="DP37" s="1" t="str">
        <f>VLOOKUP('Downloaded Data'!CV37,Key!$A$956:$C$957,3)</f>
        <v>Expressiveness</v>
      </c>
      <c r="DQ37" s="1" t="str">
        <f>VLOOKUP('Downloaded Data'!CW37,Key!$A$959:$C$960,3)</f>
        <v>Results_Worth_Effort</v>
      </c>
      <c r="DR37" s="1" t="str">
        <f>VLOOKUP('Downloaded Data'!CX37,Key!$A$962:$C$963,3)</f>
        <v>Exploration</v>
      </c>
      <c r="DS37" s="1" t="str">
        <f>VLOOKUP('Downloaded Data'!CY37,Key!$A$965:$C$966,3)</f>
        <v>Immersion</v>
      </c>
      <c r="DT37" s="1" t="str">
        <f>VLOOKUP('Downloaded Data'!CZ37,Key!$A$968:$C$969,3)</f>
        <v>Exploration</v>
      </c>
      <c r="DU37" s="1">
        <f t="shared" si="65"/>
        <v>5</v>
      </c>
      <c r="DV37" s="1">
        <f t="shared" si="66"/>
        <v>3</v>
      </c>
      <c r="DW37" s="1">
        <f t="shared" si="67"/>
        <v>1</v>
      </c>
      <c r="DX37" s="1">
        <f t="shared" si="68"/>
        <v>3</v>
      </c>
      <c r="DY37" s="1">
        <f t="shared" si="69"/>
        <v>2</v>
      </c>
      <c r="DZ37" s="1">
        <f t="shared" si="70"/>
        <v>1</v>
      </c>
      <c r="EA37" s="4">
        <f t="shared" si="71"/>
        <v>35</v>
      </c>
      <c r="EB37" s="4">
        <f t="shared" si="72"/>
        <v>10.5</v>
      </c>
      <c r="EC37" s="4">
        <f t="shared" si="73"/>
        <v>2.5</v>
      </c>
      <c r="ED37" s="4">
        <f t="shared" si="74"/>
        <v>3</v>
      </c>
      <c r="EE37" s="4">
        <f t="shared" si="75"/>
        <v>14</v>
      </c>
      <c r="EF37" s="4">
        <f t="shared" si="76"/>
        <v>6.5</v>
      </c>
      <c r="EG37" s="4">
        <f t="shared" si="77"/>
        <v>43</v>
      </c>
      <c r="EH37" s="1" t="str">
        <f>VLOOKUP('Downloaded Data'!DA37,Key!$A$971:$B$972,2)</f>
        <v>B: Music/Painting Interface</v>
      </c>
    </row>
    <row r="38" spans="1:139" x14ac:dyDescent="0.2">
      <c r="A38" t="s">
        <v>600</v>
      </c>
      <c r="B38" t="s">
        <v>579</v>
      </c>
      <c r="C38" t="s">
        <v>109</v>
      </c>
      <c r="D38" s="3">
        <v>21</v>
      </c>
      <c r="E38" s="1" t="str">
        <f>VLOOKUP('Downloaded Data'!E38,Key!$A$5:$B$250,2)</f>
        <v>Greece</v>
      </c>
      <c r="F38" s="1">
        <f>7 - ('Downloaded Data'!G38 + 1)</f>
        <v>5</v>
      </c>
      <c r="G38" s="1">
        <f>7 - ('Downloaded Data'!H38 + 1)</f>
        <v>4</v>
      </c>
      <c r="H38" s="1">
        <f>'Downloaded Data'!I38 + 1</f>
        <v>5</v>
      </c>
      <c r="I38" s="1">
        <f xml:space="preserve"> 7 - ('Downloaded Data'!J38 + 1)</f>
        <v>5</v>
      </c>
      <c r="J38" s="1">
        <f>'Downloaded Data'!K38 + 1</f>
        <v>6</v>
      </c>
      <c r="K38" s="1">
        <f>'Downloaded Data'!L38 + 1</f>
        <v>5</v>
      </c>
      <c r="L38" s="4">
        <f t="shared" si="39"/>
        <v>5</v>
      </c>
      <c r="M38" s="1">
        <f>7 - ('Downloaded Data'!N38 + 1)</f>
        <v>6</v>
      </c>
      <c r="N38" s="1">
        <f>'Downloaded Data'!O38 + 1</f>
        <v>5</v>
      </c>
      <c r="O38" s="1">
        <f>'Downloaded Data'!P38 + 1</f>
        <v>5</v>
      </c>
      <c r="P38" s="1">
        <f>'Downloaded Data'!Q38 + 1</f>
        <v>5</v>
      </c>
      <c r="Q38" s="1">
        <f>'Downloaded Data'!R38 + 1</f>
        <v>6</v>
      </c>
      <c r="R38" s="1">
        <f>'Downloaded Data'!S38 + 1</f>
        <v>6</v>
      </c>
      <c r="S38" s="4">
        <f t="shared" si="40"/>
        <v>5.5</v>
      </c>
      <c r="T38" s="1">
        <f>'Downloaded Data'!U38 + 1</f>
        <v>4</v>
      </c>
      <c r="U38" s="1">
        <f xml:space="preserve"> 7 - ('Downloaded Data'!V38 + 1)</f>
        <v>5</v>
      </c>
      <c r="V38" s="1">
        <f>'Downloaded Data'!W38 + 1</f>
        <v>4</v>
      </c>
      <c r="W38" s="1">
        <f>7 - ('Downloaded Data'!X38 + 1)</f>
        <v>2</v>
      </c>
      <c r="X38" s="1">
        <f>7 - ('Downloaded Data'!Y38 + 1)</f>
        <v>3</v>
      </c>
      <c r="Y38" s="1">
        <f>7 - ('Downloaded Data'!Z38 + 1)</f>
        <v>2</v>
      </c>
      <c r="Z38" s="1">
        <f>7 - ('Downloaded Data'!AA38 + 1)</f>
        <v>2</v>
      </c>
      <c r="AA38" s="1">
        <f>'Downloaded Data'!AB38 + 1</f>
        <v>5</v>
      </c>
      <c r="AB38" s="5">
        <f t="shared" si="41"/>
        <v>3.375</v>
      </c>
      <c r="AC38" s="2">
        <f t="shared" si="42"/>
        <v>4.5</v>
      </c>
      <c r="AD38" s="1" t="s">
        <v>108</v>
      </c>
      <c r="AE38" s="3">
        <v>7</v>
      </c>
      <c r="AF38" s="3">
        <v>7</v>
      </c>
      <c r="AG38" s="3">
        <v>10</v>
      </c>
      <c r="AH38" s="3">
        <v>6</v>
      </c>
      <c r="AI38" s="3">
        <v>3</v>
      </c>
      <c r="AJ38" s="3">
        <v>6</v>
      </c>
      <c r="AK38" s="3">
        <v>5</v>
      </c>
      <c r="AL38" s="3">
        <v>7</v>
      </c>
      <c r="AM38" s="4">
        <f t="shared" si="43"/>
        <v>7</v>
      </c>
      <c r="AN38" s="4">
        <f t="shared" si="44"/>
        <v>4.5</v>
      </c>
      <c r="AO38" s="4">
        <f t="shared" si="45"/>
        <v>8.5</v>
      </c>
      <c r="AP38" s="4">
        <f t="shared" si="46"/>
        <v>5.5</v>
      </c>
      <c r="AQ38" s="4">
        <f t="shared" si="47"/>
        <v>6.375</v>
      </c>
      <c r="AR38" s="3">
        <v>7</v>
      </c>
      <c r="AS38" s="3">
        <v>4</v>
      </c>
      <c r="AT38" s="3">
        <v>4</v>
      </c>
      <c r="AU38" s="3">
        <v>7</v>
      </c>
      <c r="AV38" s="3">
        <v>6</v>
      </c>
      <c r="AW38" s="3">
        <v>8</v>
      </c>
      <c r="AX38" s="3">
        <v>8</v>
      </c>
      <c r="AY38" s="3">
        <v>7</v>
      </c>
      <c r="AZ38" s="3">
        <v>7</v>
      </c>
      <c r="BA38" s="3">
        <v>6</v>
      </c>
      <c r="BB38" s="3">
        <v>4</v>
      </c>
      <c r="BC38" s="3">
        <v>6</v>
      </c>
      <c r="BD38" s="1" t="str">
        <f>VLOOKUP('Downloaded Data'!AZ38,Key!$A$638:$C$639,3)</f>
        <v>Exploration</v>
      </c>
      <c r="BE38" s="1" t="str">
        <f>VLOOKUP('Downloaded Data'!BA38,Key!$A$641:$C$642,3)</f>
        <v>Expressiveness</v>
      </c>
      <c r="BF38" s="1" t="str">
        <f>VLOOKUP('Downloaded Data'!BB38,Key!$A$644:$C$645,3)</f>
        <v>Enjoyment</v>
      </c>
      <c r="BG38" s="1" t="str">
        <f>VLOOKUP('Downloaded Data'!BC38,Key!$A$647:$C$648,3)</f>
        <v>Results_Worth_Effort</v>
      </c>
      <c r="BH38" s="1" t="str">
        <f>VLOOKUP('Downloaded Data'!BD38,Key!$A$650:$C$651,3)</f>
        <v>Enjoyment</v>
      </c>
      <c r="BI38" s="1" t="str">
        <f>VLOOKUP('Downloaded Data'!BE38,Key!$A$653:$C$654,3)</f>
        <v>Exploration</v>
      </c>
      <c r="BJ38" s="1" t="str">
        <f>VLOOKUP('Downloaded Data'!BF38,Key!$A$656:$C$657,3)</f>
        <v>Expressiveness</v>
      </c>
      <c r="BK38" s="1" t="str">
        <f>VLOOKUP('Downloaded Data'!BG38,Key!$A$659:$C$660,3)</f>
        <v>Results_Worth_Effort</v>
      </c>
      <c r="BL38" s="1" t="str">
        <f>VLOOKUP('Downloaded Data'!BH38,Key!$A$662:$C$663,3)</f>
        <v>Expressiveness</v>
      </c>
      <c r="BM38" s="1" t="str">
        <f>VLOOKUP('Downloaded Data'!BI38,Key!$A$665:$C$666,3)</f>
        <v>Exploration</v>
      </c>
      <c r="BN38" s="1" t="str">
        <f>VLOOKUP('Downloaded Data'!BJ38,Key!$A$668:$C$669,3)</f>
        <v>Expressiveness</v>
      </c>
      <c r="BO38" s="1" t="str">
        <f>VLOOKUP('Downloaded Data'!BK38,Key!$A$671:$D$672,3)</f>
        <v>Results_Worth_Effort</v>
      </c>
      <c r="BP38" s="1" t="str">
        <f>VLOOKUP('Downloaded Data'!BL38,Key!$A$674:$C$675,3)</f>
        <v>Expressiveness</v>
      </c>
      <c r="BQ38" s="1" t="str">
        <f>VLOOKUP('Downloaded Data'!BM38,Key!$A$677:$C$678,3)</f>
        <v>Immersion</v>
      </c>
      <c r="BR38" s="1" t="str">
        <f>VLOOKUP('Downloaded Data'!BN38,Key!$A$680:$C$681,3)</f>
        <v>Exploration</v>
      </c>
      <c r="BS38" s="1">
        <f t="shared" si="48"/>
        <v>4</v>
      </c>
      <c r="BT38" s="1">
        <f t="shared" si="49"/>
        <v>5</v>
      </c>
      <c r="BU38" s="1">
        <f t="shared" si="50"/>
        <v>0</v>
      </c>
      <c r="BV38" s="1">
        <f t="shared" si="51"/>
        <v>3</v>
      </c>
      <c r="BW38" s="1">
        <f t="shared" si="52"/>
        <v>2</v>
      </c>
      <c r="BX38" s="1">
        <f t="shared" si="53"/>
        <v>1</v>
      </c>
      <c r="BY38" s="4">
        <f t="shared" si="54"/>
        <v>22</v>
      </c>
      <c r="BZ38" s="4">
        <f t="shared" si="55"/>
        <v>30</v>
      </c>
      <c r="CA38" s="4">
        <f t="shared" si="56"/>
        <v>0</v>
      </c>
      <c r="CB38" s="4">
        <f t="shared" si="57"/>
        <v>21</v>
      </c>
      <c r="CC38" s="4">
        <v>15</v>
      </c>
      <c r="CD38" s="4">
        <f t="shared" si="58"/>
        <v>7</v>
      </c>
      <c r="CE38" s="4">
        <f t="shared" si="59"/>
        <v>63.333333333333336</v>
      </c>
      <c r="CF38" s="1" t="s">
        <v>107</v>
      </c>
      <c r="CG38" s="3">
        <v>8</v>
      </c>
      <c r="CH38" s="3">
        <v>9</v>
      </c>
      <c r="CI38" s="3">
        <v>8</v>
      </c>
      <c r="CJ38" s="3">
        <v>10</v>
      </c>
      <c r="CK38" s="3">
        <v>10</v>
      </c>
      <c r="CL38" s="3">
        <v>7</v>
      </c>
      <c r="CM38" s="3">
        <v>5</v>
      </c>
      <c r="CN38" s="3">
        <v>8</v>
      </c>
      <c r="CO38" s="4">
        <f t="shared" si="60"/>
        <v>8.5</v>
      </c>
      <c r="CP38" s="4">
        <f t="shared" si="61"/>
        <v>10</v>
      </c>
      <c r="CQ38" s="4">
        <f t="shared" si="62"/>
        <v>8</v>
      </c>
      <c r="CR38" s="4">
        <f t="shared" si="63"/>
        <v>6</v>
      </c>
      <c r="CS38" s="4">
        <f t="shared" si="64"/>
        <v>8.125</v>
      </c>
      <c r="CT38" s="3">
        <v>9</v>
      </c>
      <c r="CU38" s="3">
        <v>10</v>
      </c>
      <c r="CV38" s="3">
        <v>4</v>
      </c>
      <c r="CW38" s="3">
        <v>7</v>
      </c>
      <c r="CX38" s="3">
        <v>9</v>
      </c>
      <c r="CY38" s="3">
        <v>9</v>
      </c>
      <c r="CZ38" s="3">
        <v>10</v>
      </c>
      <c r="DA38" s="3">
        <v>10</v>
      </c>
      <c r="DB38" s="3">
        <v>9</v>
      </c>
      <c r="DC38" s="3">
        <v>9</v>
      </c>
      <c r="DD38" s="3">
        <v>9</v>
      </c>
      <c r="DE38" s="3">
        <v>8</v>
      </c>
      <c r="DF38" s="1" t="str">
        <f>VLOOKUP('Downloaded Data'!CL38,Key!$A$926:$C$927,3)</f>
        <v>Exploration</v>
      </c>
      <c r="DG38" s="1" t="str">
        <f>VLOOKUP('Downloaded Data'!CM38,Key!$A$929:$C$930,3)</f>
        <v>Expressiveness</v>
      </c>
      <c r="DH38" s="1" t="str">
        <f>VLOOKUP('Downloaded Data'!CN38,Key!$A$932:$C$933,3)</f>
        <v>Enjoyment</v>
      </c>
      <c r="DI38" s="1" t="str">
        <f>VLOOKUP('Downloaded Data'!CO38,Key!$A$935:$C$936,3)</f>
        <v>Results_Worth_Effort</v>
      </c>
      <c r="DJ38" s="1" t="str">
        <f>VLOOKUP('Downloaded Data'!CP38,Key!$A$938:$C$939,3)</f>
        <v>Enjoyment</v>
      </c>
      <c r="DK38" s="1" t="str">
        <f>VLOOKUP('Downloaded Data'!CQ38,Key!$A$941:$C$942,3)</f>
        <v>Exploration</v>
      </c>
      <c r="DL38" s="1" t="str">
        <f>VLOOKUP('Downloaded Data'!CR38,Key!$A$944:$C$945,3)</f>
        <v>Expressiveness</v>
      </c>
      <c r="DM38" s="1" t="str">
        <f>VLOOKUP('Downloaded Data'!CS38,Key!$A$947:$C$948,3)</f>
        <v>Results_Worth_Effort</v>
      </c>
      <c r="DN38" s="1" t="str">
        <f>VLOOKUP('Downloaded Data'!CT38,Key!$A$947:$D$948,3)</f>
        <v>Collaboration</v>
      </c>
      <c r="DO38" s="1" t="str">
        <f>VLOOKUP('Downloaded Data'!CU38,Key!$A$953:$D$954,3)</f>
        <v>Exploration</v>
      </c>
      <c r="DP38" s="1" t="str">
        <f>VLOOKUP('Downloaded Data'!CV38,Key!$A$956:$C$957,3)</f>
        <v>Expressiveness</v>
      </c>
      <c r="DQ38" s="1" t="str">
        <f>VLOOKUP('Downloaded Data'!CW38,Key!$A$959:$C$960,3)</f>
        <v>Enjoyment</v>
      </c>
      <c r="DR38" s="1" t="str">
        <f>VLOOKUP('Downloaded Data'!CX38,Key!$A$962:$C$963,3)</f>
        <v>Exploration</v>
      </c>
      <c r="DS38" s="1" t="str">
        <f>VLOOKUP('Downloaded Data'!CY38,Key!$A$965:$C$966,3)</f>
        <v>Immersion</v>
      </c>
      <c r="DT38" s="1" t="str">
        <f>VLOOKUP('Downloaded Data'!CZ38,Key!$A$968:$C$969,3)</f>
        <v>Exploration</v>
      </c>
      <c r="DU38" s="1">
        <f t="shared" si="65"/>
        <v>5</v>
      </c>
      <c r="DV38" s="1">
        <f t="shared" si="66"/>
        <v>3</v>
      </c>
      <c r="DW38" s="1">
        <f t="shared" si="67"/>
        <v>1</v>
      </c>
      <c r="DX38" s="1">
        <f t="shared" si="68"/>
        <v>2</v>
      </c>
      <c r="DY38" s="1">
        <f t="shared" si="69"/>
        <v>3</v>
      </c>
      <c r="DZ38" s="1">
        <f t="shared" si="70"/>
        <v>1</v>
      </c>
      <c r="EA38" s="4">
        <f t="shared" si="71"/>
        <v>50</v>
      </c>
      <c r="EB38" s="4">
        <f t="shared" si="72"/>
        <v>27</v>
      </c>
      <c r="EC38" s="4">
        <f t="shared" si="73"/>
        <v>6.5</v>
      </c>
      <c r="ED38" s="4">
        <f t="shared" si="74"/>
        <v>18</v>
      </c>
      <c r="EE38" s="4">
        <f t="shared" si="75"/>
        <v>30</v>
      </c>
      <c r="EF38" s="4">
        <f t="shared" si="76"/>
        <v>8.5</v>
      </c>
      <c r="EG38" s="4">
        <f t="shared" si="77"/>
        <v>90.333333333333329</v>
      </c>
      <c r="EH38" s="1" t="str">
        <f>VLOOKUP('Downloaded Data'!DA38,Key!$A$971:$B$972,2)</f>
        <v>B: Music/Painting Interface</v>
      </c>
    </row>
    <row r="39" spans="1:139" x14ac:dyDescent="0.2">
      <c r="A39" t="s">
        <v>600</v>
      </c>
      <c r="B39" t="s">
        <v>579</v>
      </c>
      <c r="C39" t="s">
        <v>105</v>
      </c>
      <c r="D39" s="3">
        <v>21</v>
      </c>
      <c r="E39" s="1" t="str">
        <f>VLOOKUP('Downloaded Data'!E39,Key!$A$5:$B$250,2)</f>
        <v>South Africa</v>
      </c>
      <c r="F39" s="1">
        <f>7 - ('Downloaded Data'!G39 + 1)</f>
        <v>5</v>
      </c>
      <c r="G39" s="1">
        <f>7 - ('Downloaded Data'!H39 + 1)</f>
        <v>5</v>
      </c>
      <c r="H39" s="1">
        <f>'Downloaded Data'!I39 + 1</f>
        <v>4</v>
      </c>
      <c r="I39" s="1">
        <f xml:space="preserve"> 7 - ('Downloaded Data'!J39 + 1)</f>
        <v>5</v>
      </c>
      <c r="J39" s="1">
        <f>'Downloaded Data'!K39 + 1</f>
        <v>5</v>
      </c>
      <c r="K39" s="1">
        <f>'Downloaded Data'!L39 + 1</f>
        <v>5</v>
      </c>
      <c r="L39" s="4">
        <f t="shared" si="39"/>
        <v>4.833333333333333</v>
      </c>
      <c r="M39" s="1">
        <f>7 - ('Downloaded Data'!N39 + 1)</f>
        <v>5</v>
      </c>
      <c r="N39" s="1">
        <f>'Downloaded Data'!O39 + 1</f>
        <v>5</v>
      </c>
      <c r="O39" s="1">
        <f>'Downloaded Data'!P39 + 1</f>
        <v>5</v>
      </c>
      <c r="P39" s="1">
        <f>'Downloaded Data'!Q39 + 1</f>
        <v>5</v>
      </c>
      <c r="Q39" s="1">
        <f>'Downloaded Data'!R39 + 1</f>
        <v>5</v>
      </c>
      <c r="R39" s="1">
        <f>'Downloaded Data'!S39 + 1</f>
        <v>4</v>
      </c>
      <c r="S39" s="4">
        <f t="shared" si="40"/>
        <v>4.833333333333333</v>
      </c>
      <c r="T39" s="1">
        <f>'Downloaded Data'!U39 + 1</f>
        <v>2</v>
      </c>
      <c r="U39" s="1">
        <f xml:space="preserve"> 7 - ('Downloaded Data'!V39 + 1)</f>
        <v>2</v>
      </c>
      <c r="V39" s="1">
        <f>'Downloaded Data'!W39 + 1</f>
        <v>2</v>
      </c>
      <c r="W39" s="1">
        <f>7 - ('Downloaded Data'!X39 + 1)</f>
        <v>2</v>
      </c>
      <c r="X39" s="1">
        <f>7 - ('Downloaded Data'!Y39 + 1)</f>
        <v>1</v>
      </c>
      <c r="Y39" s="1">
        <f>7 - ('Downloaded Data'!Z39 + 1)</f>
        <v>2</v>
      </c>
      <c r="Z39" s="1">
        <f>7 - ('Downloaded Data'!AA39 + 1)</f>
        <v>2</v>
      </c>
      <c r="AA39" s="1">
        <f>'Downloaded Data'!AB39 + 1</f>
        <v>3</v>
      </c>
      <c r="AB39" s="5">
        <f t="shared" si="41"/>
        <v>2</v>
      </c>
      <c r="AC39" s="2">
        <f t="shared" si="42"/>
        <v>3.7</v>
      </c>
      <c r="AD39" s="1" t="s">
        <v>114</v>
      </c>
      <c r="AE39" s="3">
        <v>9</v>
      </c>
      <c r="AF39" s="3">
        <v>7</v>
      </c>
      <c r="AG39" s="3">
        <v>6</v>
      </c>
      <c r="AH39" s="3">
        <v>7</v>
      </c>
      <c r="AI39" s="3">
        <v>7</v>
      </c>
      <c r="AJ39" s="3">
        <v>7</v>
      </c>
      <c r="AK39" s="3">
        <v>7</v>
      </c>
      <c r="AL39" s="3">
        <v>6</v>
      </c>
      <c r="AM39" s="4">
        <f t="shared" si="43"/>
        <v>6.5</v>
      </c>
      <c r="AN39" s="4">
        <f t="shared" si="44"/>
        <v>7</v>
      </c>
      <c r="AO39" s="4">
        <f t="shared" si="45"/>
        <v>7.5</v>
      </c>
      <c r="AP39" s="4">
        <f t="shared" si="46"/>
        <v>7</v>
      </c>
      <c r="AQ39" s="4">
        <f t="shared" si="47"/>
        <v>7</v>
      </c>
      <c r="AR39" s="3">
        <v>8</v>
      </c>
      <c r="AS39" s="3">
        <v>7</v>
      </c>
      <c r="AT39" s="3">
        <v>7</v>
      </c>
      <c r="AU39" s="3">
        <v>6</v>
      </c>
      <c r="AV39" s="3">
        <v>7</v>
      </c>
      <c r="AW39" s="3">
        <v>6</v>
      </c>
      <c r="AX39" s="3">
        <v>7</v>
      </c>
      <c r="AY39" s="3">
        <v>6</v>
      </c>
      <c r="AZ39" s="3">
        <v>7</v>
      </c>
      <c r="BA39" s="3">
        <v>6</v>
      </c>
      <c r="BB39" s="3">
        <v>7</v>
      </c>
      <c r="BC39" s="3">
        <v>8</v>
      </c>
      <c r="BD39" s="1" t="str">
        <f>VLOOKUP('Downloaded Data'!AZ39,Key!$A$638:$C$639,3)</f>
        <v>Exploration</v>
      </c>
      <c r="BE39" s="1" t="str">
        <f>VLOOKUP('Downloaded Data'!BA39,Key!$A$641:$C$642,3)</f>
        <v>Expressiveness</v>
      </c>
      <c r="BF39" s="1" t="str">
        <f>VLOOKUP('Downloaded Data'!BB39,Key!$A$644:$C$645,3)</f>
        <v>Immersion</v>
      </c>
      <c r="BG39" s="1" t="str">
        <f>VLOOKUP('Downloaded Data'!BC39,Key!$A$647:$C$648,3)</f>
        <v>Immersion</v>
      </c>
      <c r="BH39" s="1" t="str">
        <f>VLOOKUP('Downloaded Data'!BD39,Key!$A$650:$C$651,3)</f>
        <v>Enjoyment</v>
      </c>
      <c r="BI39" s="1" t="str">
        <f>VLOOKUP('Downloaded Data'!BE39,Key!$A$653:$C$654,3)</f>
        <v>Exploration</v>
      </c>
      <c r="BJ39" s="1" t="str">
        <f>VLOOKUP('Downloaded Data'!BF39,Key!$A$656:$C$657,3)</f>
        <v>Expressiveness</v>
      </c>
      <c r="BK39" s="1" t="str">
        <f>VLOOKUP('Downloaded Data'!BG39,Key!$A$659:$C$660,3)</f>
        <v>Results_Worth_Effort</v>
      </c>
      <c r="BL39" s="1" t="str">
        <f>VLOOKUP('Downloaded Data'!BH39,Key!$A$662:$C$663,3)</f>
        <v>Expressiveness</v>
      </c>
      <c r="BM39" s="1" t="str">
        <f>VLOOKUP('Downloaded Data'!BI39,Key!$A$665:$C$666,3)</f>
        <v>Exploration</v>
      </c>
      <c r="BN39" s="1" t="str">
        <f>VLOOKUP('Downloaded Data'!BJ39,Key!$A$668:$C$669,3)</f>
        <v>Expressiveness</v>
      </c>
      <c r="BO39" s="1" t="str">
        <f>VLOOKUP('Downloaded Data'!BK39,Key!$A$671:$D$672,3)</f>
        <v>Results_Worth_Effort</v>
      </c>
      <c r="BP39" s="1" t="str">
        <f>VLOOKUP('Downloaded Data'!BL39,Key!$A$674:$C$675,3)</f>
        <v>Exploration</v>
      </c>
      <c r="BQ39" s="1" t="str">
        <f>VLOOKUP('Downloaded Data'!BM39,Key!$A$677:$C$678,3)</f>
        <v>Immersion</v>
      </c>
      <c r="BR39" s="1" t="str">
        <f>VLOOKUP('Downloaded Data'!BN39,Key!$A$680:$C$681,3)</f>
        <v>Exploration</v>
      </c>
      <c r="BS39" s="1">
        <f t="shared" si="48"/>
        <v>5</v>
      </c>
      <c r="BT39" s="1">
        <f t="shared" si="49"/>
        <v>4</v>
      </c>
      <c r="BU39" s="1">
        <f t="shared" si="50"/>
        <v>0</v>
      </c>
      <c r="BV39" s="1">
        <f t="shared" si="51"/>
        <v>2</v>
      </c>
      <c r="BW39" s="1">
        <f t="shared" si="52"/>
        <v>1</v>
      </c>
      <c r="BX39" s="1">
        <f t="shared" si="53"/>
        <v>3</v>
      </c>
      <c r="BY39" s="4">
        <f t="shared" si="54"/>
        <v>32.5</v>
      </c>
      <c r="BZ39" s="4">
        <f t="shared" si="55"/>
        <v>26</v>
      </c>
      <c r="CA39" s="4">
        <f t="shared" si="56"/>
        <v>0</v>
      </c>
      <c r="CB39" s="4">
        <f t="shared" si="57"/>
        <v>15</v>
      </c>
      <c r="CC39" s="4">
        <v>6.5</v>
      </c>
      <c r="CD39" s="4">
        <f t="shared" si="58"/>
        <v>21</v>
      </c>
      <c r="CE39" s="4">
        <f t="shared" si="59"/>
        <v>67.333333333333329</v>
      </c>
      <c r="CF39" s="1" t="s">
        <v>107</v>
      </c>
      <c r="CG39" s="3">
        <v>6</v>
      </c>
      <c r="CH39" s="3">
        <v>7</v>
      </c>
      <c r="CI39" s="3">
        <v>6</v>
      </c>
      <c r="CJ39" s="3">
        <v>7</v>
      </c>
      <c r="CK39" s="3">
        <v>7</v>
      </c>
      <c r="CL39" s="3">
        <v>6</v>
      </c>
      <c r="CM39" s="3">
        <v>5</v>
      </c>
      <c r="CN39" s="3">
        <v>6</v>
      </c>
      <c r="CO39" s="4">
        <f t="shared" si="60"/>
        <v>6.5</v>
      </c>
      <c r="CP39" s="4">
        <f t="shared" si="61"/>
        <v>7</v>
      </c>
      <c r="CQ39" s="4">
        <f t="shared" si="62"/>
        <v>6</v>
      </c>
      <c r="CR39" s="4">
        <f t="shared" si="63"/>
        <v>5.5</v>
      </c>
      <c r="CS39" s="4">
        <f t="shared" si="64"/>
        <v>6.25</v>
      </c>
      <c r="CT39" s="3">
        <v>6</v>
      </c>
      <c r="CU39" s="3">
        <v>8</v>
      </c>
      <c r="CV39" s="3">
        <v>3</v>
      </c>
      <c r="CW39" s="3">
        <v>7</v>
      </c>
      <c r="CX39" s="3">
        <v>8</v>
      </c>
      <c r="CY39" s="3">
        <v>7</v>
      </c>
      <c r="CZ39" s="3">
        <v>8</v>
      </c>
      <c r="DA39" s="3">
        <v>8</v>
      </c>
      <c r="DB39" s="3">
        <v>7</v>
      </c>
      <c r="DC39" s="3">
        <v>8</v>
      </c>
      <c r="DD39" s="3">
        <v>7</v>
      </c>
      <c r="DE39" s="3">
        <v>8</v>
      </c>
      <c r="DF39" s="1" t="str">
        <f>VLOOKUP('Downloaded Data'!CL39,Key!$A$926:$C$927,3)</f>
        <v>Exploration</v>
      </c>
      <c r="DG39" s="1" t="str">
        <f>VLOOKUP('Downloaded Data'!CM39,Key!$A$929:$C$930,3)</f>
        <v>Expressiveness</v>
      </c>
      <c r="DH39" s="1" t="str">
        <f>VLOOKUP('Downloaded Data'!CN39,Key!$A$932:$C$933,3)</f>
        <v>Immersion</v>
      </c>
      <c r="DI39" s="1" t="str">
        <f>VLOOKUP('Downloaded Data'!CO39,Key!$A$935:$C$936,3)</f>
        <v>Immersion</v>
      </c>
      <c r="DJ39" s="1" t="str">
        <f>VLOOKUP('Downloaded Data'!CP39,Key!$A$938:$C$939,3)</f>
        <v>Enjoyment</v>
      </c>
      <c r="DK39" s="1" t="str">
        <f>VLOOKUP('Downloaded Data'!CQ39,Key!$A$941:$C$942,3)</f>
        <v>Exploration</v>
      </c>
      <c r="DL39" s="1" t="str">
        <f>VLOOKUP('Downloaded Data'!CR39,Key!$A$944:$C$945,3)</f>
        <v>Expressiveness</v>
      </c>
      <c r="DM39" s="1" t="str">
        <f>VLOOKUP('Downloaded Data'!CS39,Key!$A$947:$C$948,3)</f>
        <v>Results_Worth_Effort</v>
      </c>
      <c r="DN39" s="1" t="str">
        <f>VLOOKUP('Downloaded Data'!CT39,Key!$A$947:$D$948,3)</f>
        <v>Collaboration</v>
      </c>
      <c r="DO39" s="1" t="str">
        <f>VLOOKUP('Downloaded Data'!CU39,Key!$A$953:$D$954,3)</f>
        <v>Immersion</v>
      </c>
      <c r="DP39" s="1" t="str">
        <f>VLOOKUP('Downloaded Data'!CV39,Key!$A$956:$C$957,3)</f>
        <v>Expressiveness</v>
      </c>
      <c r="DQ39" s="1" t="str">
        <f>VLOOKUP('Downloaded Data'!CW39,Key!$A$959:$C$960,3)</f>
        <v>Enjoyment</v>
      </c>
      <c r="DR39" s="1" t="str">
        <f>VLOOKUP('Downloaded Data'!CX39,Key!$A$962:$C$963,3)</f>
        <v>Expressiveness</v>
      </c>
      <c r="DS39" s="1" t="str">
        <f>VLOOKUP('Downloaded Data'!CY39,Key!$A$965:$C$966,3)</f>
        <v>Immersion</v>
      </c>
      <c r="DT39" s="1" t="str">
        <f>VLOOKUP('Downloaded Data'!CZ39,Key!$A$968:$C$969,3)</f>
        <v>Exploration</v>
      </c>
      <c r="DU39" s="1">
        <f t="shared" si="65"/>
        <v>3</v>
      </c>
      <c r="DV39" s="1">
        <f t="shared" si="66"/>
        <v>4</v>
      </c>
      <c r="DW39" s="1">
        <f t="shared" si="67"/>
        <v>1</v>
      </c>
      <c r="DX39" s="1">
        <f t="shared" si="68"/>
        <v>1</v>
      </c>
      <c r="DY39" s="1">
        <f t="shared" si="69"/>
        <v>2</v>
      </c>
      <c r="DZ39" s="1">
        <f t="shared" si="70"/>
        <v>4</v>
      </c>
      <c r="EA39" s="4">
        <f t="shared" si="71"/>
        <v>24</v>
      </c>
      <c r="EB39" s="4">
        <f t="shared" si="72"/>
        <v>32</v>
      </c>
      <c r="EC39" s="4">
        <f t="shared" si="73"/>
        <v>5</v>
      </c>
      <c r="ED39" s="4">
        <f t="shared" si="74"/>
        <v>6.5</v>
      </c>
      <c r="EE39" s="4">
        <f t="shared" si="75"/>
        <v>16</v>
      </c>
      <c r="EF39" s="4">
        <f t="shared" si="76"/>
        <v>30</v>
      </c>
      <c r="EG39" s="4">
        <f t="shared" si="77"/>
        <v>75</v>
      </c>
      <c r="EH39" s="1" t="str">
        <f>VLOOKUP('Downloaded Data'!DA39,Key!$A$971:$B$972,2)</f>
        <v>A: Writing Interface</v>
      </c>
      <c r="EI39" t="s">
        <v>576</v>
      </c>
    </row>
    <row r="40" spans="1:139" x14ac:dyDescent="0.2">
      <c r="A40" t="s">
        <v>600</v>
      </c>
      <c r="B40" t="s">
        <v>580</v>
      </c>
      <c r="C40" t="s">
        <v>109</v>
      </c>
      <c r="D40" s="3">
        <v>26</v>
      </c>
      <c r="E40" s="1" t="str">
        <f>VLOOKUP('Downloaded Data'!E40,Key!$A$5:$B$250,2)</f>
        <v>South Africa</v>
      </c>
      <c r="F40" s="1">
        <f>7 - ('Downloaded Data'!G40 + 1)</f>
        <v>5</v>
      </c>
      <c r="G40" s="1">
        <f>7 - ('Downloaded Data'!H40 + 1)</f>
        <v>2</v>
      </c>
      <c r="H40" s="1">
        <f>'Downloaded Data'!I40 + 1</f>
        <v>4</v>
      </c>
      <c r="I40" s="1">
        <f xml:space="preserve"> 7 - ('Downloaded Data'!J40 + 1)</f>
        <v>6</v>
      </c>
      <c r="J40" s="1">
        <f>'Downloaded Data'!K40 + 1</f>
        <v>4</v>
      </c>
      <c r="K40" s="1">
        <f>'Downloaded Data'!L40 + 1</f>
        <v>2</v>
      </c>
      <c r="L40" s="4">
        <f t="shared" si="39"/>
        <v>3.8333333333333335</v>
      </c>
      <c r="M40" s="1">
        <f>7 - ('Downloaded Data'!N40 + 1)</f>
        <v>5</v>
      </c>
      <c r="N40" s="1">
        <f>'Downloaded Data'!O40 + 1</f>
        <v>4</v>
      </c>
      <c r="O40" s="1">
        <f>'Downloaded Data'!P40 + 1</f>
        <v>3</v>
      </c>
      <c r="P40" s="1">
        <f>'Downloaded Data'!Q40 + 1</f>
        <v>2</v>
      </c>
      <c r="Q40" s="1">
        <f>'Downloaded Data'!R40 + 1</f>
        <v>2</v>
      </c>
      <c r="R40" s="1">
        <f>'Downloaded Data'!S40 + 1</f>
        <v>3</v>
      </c>
      <c r="S40" s="4">
        <f t="shared" si="40"/>
        <v>3.1666666666666665</v>
      </c>
      <c r="T40" s="1">
        <f>'Downloaded Data'!U40 + 1</f>
        <v>6</v>
      </c>
      <c r="U40" s="1">
        <f xml:space="preserve"> 7 - ('Downloaded Data'!V40 + 1)</f>
        <v>5</v>
      </c>
      <c r="V40" s="1">
        <f>'Downloaded Data'!W40 + 1</f>
        <v>6</v>
      </c>
      <c r="W40" s="1">
        <f>7 - ('Downloaded Data'!X40 + 1)</f>
        <v>3</v>
      </c>
      <c r="X40" s="1">
        <f>7 - ('Downloaded Data'!Y40 + 1)</f>
        <v>4</v>
      </c>
      <c r="Y40" s="1">
        <f>7 - ('Downloaded Data'!Z40 + 1)</f>
        <v>5</v>
      </c>
      <c r="Z40" s="1">
        <f>7 - ('Downloaded Data'!AA40 + 1)</f>
        <v>6</v>
      </c>
      <c r="AA40" s="1">
        <f>'Downloaded Data'!AB40 + 1</f>
        <v>5</v>
      </c>
      <c r="AB40" s="5">
        <f t="shared" si="41"/>
        <v>5</v>
      </c>
      <c r="AC40" s="2">
        <f t="shared" si="42"/>
        <v>4.0999999999999996</v>
      </c>
      <c r="AD40" s="1" t="s">
        <v>108</v>
      </c>
      <c r="AE40" s="3">
        <v>2</v>
      </c>
      <c r="AF40" s="3">
        <v>6</v>
      </c>
      <c r="AG40" s="3">
        <v>7</v>
      </c>
      <c r="AH40" s="3">
        <v>5</v>
      </c>
      <c r="AI40" s="3">
        <v>2</v>
      </c>
      <c r="AJ40" s="3">
        <v>1</v>
      </c>
      <c r="AK40" s="3">
        <v>6</v>
      </c>
      <c r="AL40" s="3">
        <v>5</v>
      </c>
      <c r="AM40" s="4">
        <f t="shared" si="43"/>
        <v>5.5</v>
      </c>
      <c r="AN40" s="4">
        <f t="shared" si="44"/>
        <v>3.5</v>
      </c>
      <c r="AO40" s="4">
        <f t="shared" si="45"/>
        <v>4.5</v>
      </c>
      <c r="AP40" s="4">
        <f t="shared" si="46"/>
        <v>3.5</v>
      </c>
      <c r="AQ40" s="4">
        <f t="shared" si="47"/>
        <v>4.25</v>
      </c>
      <c r="AR40" s="3">
        <v>7</v>
      </c>
      <c r="AS40" s="3">
        <v>3</v>
      </c>
      <c r="AT40" s="3">
        <v>0</v>
      </c>
      <c r="AU40" s="3">
        <v>7</v>
      </c>
      <c r="AV40" s="3">
        <v>7</v>
      </c>
      <c r="AW40" s="3">
        <v>3</v>
      </c>
      <c r="AX40" s="3">
        <v>8</v>
      </c>
      <c r="AY40" s="3">
        <v>4</v>
      </c>
      <c r="AZ40" s="3">
        <v>6</v>
      </c>
      <c r="BA40" s="3">
        <v>10</v>
      </c>
      <c r="BB40" s="3">
        <v>0</v>
      </c>
      <c r="BC40" s="3">
        <v>5</v>
      </c>
      <c r="BD40" s="1" t="str">
        <f>VLOOKUP('Downloaded Data'!AZ40,Key!$A$638:$C$639,3)</f>
        <v>Exploration</v>
      </c>
      <c r="BE40" s="1" t="str">
        <f>VLOOKUP('Downloaded Data'!BA40,Key!$A$641:$C$642,3)</f>
        <v>Expressiveness</v>
      </c>
      <c r="BF40" s="1" t="str">
        <f>VLOOKUP('Downloaded Data'!BB40,Key!$A$644:$C$645,3)</f>
        <v>Enjoyment</v>
      </c>
      <c r="BG40" s="1" t="str">
        <f>VLOOKUP('Downloaded Data'!BC40,Key!$A$647:$C$648,3)</f>
        <v>Immersion</v>
      </c>
      <c r="BH40" s="1" t="str">
        <f>VLOOKUP('Downloaded Data'!BD40,Key!$A$650:$C$651,3)</f>
        <v>Enjoyment</v>
      </c>
      <c r="BI40" s="1" t="str">
        <f>VLOOKUP('Downloaded Data'!BE40,Key!$A$653:$C$654,3)</f>
        <v>Exploration</v>
      </c>
      <c r="BJ40" s="1" t="str">
        <f>VLOOKUP('Downloaded Data'!BF40,Key!$A$656:$C$657,3)</f>
        <v>Expressiveness</v>
      </c>
      <c r="BK40" s="1" t="str">
        <f>VLOOKUP('Downloaded Data'!BG40,Key!$A$659:$C$660,3)</f>
        <v>Results_Worth_Effort</v>
      </c>
      <c r="BL40" s="1" t="str">
        <f>VLOOKUP('Downloaded Data'!BH40,Key!$A$662:$C$663,3)</f>
        <v>Expressiveness</v>
      </c>
      <c r="BM40" s="1" t="str">
        <f>VLOOKUP('Downloaded Data'!BI40,Key!$A$665:$C$666,3)</f>
        <v>Exploration</v>
      </c>
      <c r="BN40" s="1" t="str">
        <f>VLOOKUP('Downloaded Data'!BJ40,Key!$A$668:$C$669,3)</f>
        <v>Expressiveness</v>
      </c>
      <c r="BO40" s="1" t="str">
        <f>VLOOKUP('Downloaded Data'!BK40,Key!$A$671:$D$672,3)</f>
        <v>Enjoyment</v>
      </c>
      <c r="BP40" s="1" t="str">
        <f>VLOOKUP('Downloaded Data'!BL40,Key!$A$674:$C$675,3)</f>
        <v>Exploration</v>
      </c>
      <c r="BQ40" s="1" t="str">
        <f>VLOOKUP('Downloaded Data'!BM40,Key!$A$677:$C$678,3)</f>
        <v>Immersion</v>
      </c>
      <c r="BR40" s="1" t="str">
        <f>VLOOKUP('Downloaded Data'!BN40,Key!$A$680:$C$681,3)</f>
        <v>Exploration</v>
      </c>
      <c r="BS40" s="1">
        <f t="shared" si="48"/>
        <v>5</v>
      </c>
      <c r="BT40" s="1">
        <f t="shared" si="49"/>
        <v>4</v>
      </c>
      <c r="BU40" s="1">
        <f t="shared" si="50"/>
        <v>0</v>
      </c>
      <c r="BV40" s="1">
        <f t="shared" si="51"/>
        <v>1</v>
      </c>
      <c r="BW40" s="1">
        <f t="shared" si="52"/>
        <v>3</v>
      </c>
      <c r="BX40" s="1">
        <f t="shared" si="53"/>
        <v>2</v>
      </c>
      <c r="BY40" s="4">
        <f t="shared" si="54"/>
        <v>17.5</v>
      </c>
      <c r="BZ40" s="4">
        <f t="shared" si="55"/>
        <v>34</v>
      </c>
      <c r="CA40" s="4">
        <f t="shared" si="56"/>
        <v>0</v>
      </c>
      <c r="CB40" s="4">
        <f t="shared" si="57"/>
        <v>6.5</v>
      </c>
      <c r="CC40" s="4">
        <v>22.5</v>
      </c>
      <c r="CD40" s="4">
        <f t="shared" si="58"/>
        <v>8</v>
      </c>
      <c r="CE40" s="4">
        <f t="shared" si="59"/>
        <v>59</v>
      </c>
      <c r="CF40" s="1" t="s">
        <v>107</v>
      </c>
      <c r="CG40" s="3">
        <v>0</v>
      </c>
      <c r="CH40" s="3">
        <v>6</v>
      </c>
      <c r="CI40" s="3">
        <v>7</v>
      </c>
      <c r="CJ40" s="3">
        <v>4</v>
      </c>
      <c r="CK40" s="3">
        <v>2</v>
      </c>
      <c r="CL40" s="3">
        <v>4</v>
      </c>
      <c r="CM40" s="3">
        <v>2</v>
      </c>
      <c r="CN40" s="3">
        <v>2</v>
      </c>
      <c r="CO40" s="4">
        <f t="shared" si="60"/>
        <v>4</v>
      </c>
      <c r="CP40" s="4">
        <f t="shared" si="61"/>
        <v>3</v>
      </c>
      <c r="CQ40" s="4">
        <f t="shared" si="62"/>
        <v>3.5</v>
      </c>
      <c r="CR40" s="4">
        <f t="shared" si="63"/>
        <v>3</v>
      </c>
      <c r="CS40" s="4">
        <f t="shared" si="64"/>
        <v>3.375</v>
      </c>
      <c r="CT40" s="3">
        <v>5</v>
      </c>
      <c r="CU40" s="3">
        <v>7</v>
      </c>
      <c r="CV40" s="3">
        <v>0</v>
      </c>
      <c r="CW40" s="3">
        <v>8</v>
      </c>
      <c r="CX40" s="3">
        <v>8</v>
      </c>
      <c r="CY40" s="3">
        <v>7</v>
      </c>
      <c r="CZ40" s="3">
        <v>9</v>
      </c>
      <c r="DA40" s="3">
        <v>0</v>
      </c>
      <c r="DB40" s="3">
        <v>8</v>
      </c>
      <c r="DC40" s="3">
        <v>6</v>
      </c>
      <c r="DD40" s="3">
        <v>0</v>
      </c>
      <c r="DE40" s="3">
        <v>3</v>
      </c>
      <c r="DF40" s="1" t="str">
        <f>VLOOKUP('Downloaded Data'!CL40,Key!$A$926:$C$927,3)</f>
        <v>Exploration</v>
      </c>
      <c r="DG40" s="1" t="str">
        <f>VLOOKUP('Downloaded Data'!CM40,Key!$A$929:$C$930,3)</f>
        <v>Expressiveness</v>
      </c>
      <c r="DH40" s="1" t="str">
        <f>VLOOKUP('Downloaded Data'!CN40,Key!$A$932:$C$933,3)</f>
        <v>Enjoyment</v>
      </c>
      <c r="DI40" s="1" t="str">
        <f>VLOOKUP('Downloaded Data'!CO40,Key!$A$935:$C$936,3)</f>
        <v>Immersion</v>
      </c>
      <c r="DJ40" s="1" t="str">
        <f>VLOOKUP('Downloaded Data'!CP40,Key!$A$938:$C$939,3)</f>
        <v>Enjoyment</v>
      </c>
      <c r="DK40" s="1" t="str">
        <f>VLOOKUP('Downloaded Data'!CQ40,Key!$A$941:$C$942,3)</f>
        <v>Exploration</v>
      </c>
      <c r="DL40" s="1" t="str">
        <f>VLOOKUP('Downloaded Data'!CR40,Key!$A$944:$C$945,3)</f>
        <v>Expressiveness</v>
      </c>
      <c r="DM40" s="1" t="str">
        <f>VLOOKUP('Downloaded Data'!CS40,Key!$A$947:$C$948,3)</f>
        <v>Results_Worth_Effort</v>
      </c>
      <c r="DN40" s="1" t="str">
        <f>VLOOKUP('Downloaded Data'!CT40,Key!$A$947:$D$948,3)</f>
        <v>Collaboration</v>
      </c>
      <c r="DO40" s="1" t="str">
        <f>VLOOKUP('Downloaded Data'!CU40,Key!$A$953:$D$954,3)</f>
        <v>Exploration</v>
      </c>
      <c r="DP40" s="1" t="str">
        <f>VLOOKUP('Downloaded Data'!CV40,Key!$A$956:$C$957,3)</f>
        <v>Expressiveness</v>
      </c>
      <c r="DQ40" s="1" t="str">
        <f>VLOOKUP('Downloaded Data'!CW40,Key!$A$959:$C$960,3)</f>
        <v>Enjoyment</v>
      </c>
      <c r="DR40" s="1" t="str">
        <f>VLOOKUP('Downloaded Data'!CX40,Key!$A$962:$C$963,3)</f>
        <v>Expressiveness</v>
      </c>
      <c r="DS40" s="1" t="str">
        <f>VLOOKUP('Downloaded Data'!CY40,Key!$A$965:$C$966,3)</f>
        <v>Immersion</v>
      </c>
      <c r="DT40" s="1" t="str">
        <f>VLOOKUP('Downloaded Data'!CZ40,Key!$A$968:$C$969,3)</f>
        <v>Exploration</v>
      </c>
      <c r="DU40" s="1">
        <f t="shared" si="65"/>
        <v>4</v>
      </c>
      <c r="DV40" s="1">
        <f t="shared" si="66"/>
        <v>4</v>
      </c>
      <c r="DW40" s="1">
        <f t="shared" si="67"/>
        <v>1</v>
      </c>
      <c r="DX40" s="1">
        <f t="shared" si="68"/>
        <v>1</v>
      </c>
      <c r="DY40" s="1">
        <f t="shared" si="69"/>
        <v>3</v>
      </c>
      <c r="DZ40" s="1">
        <f t="shared" si="70"/>
        <v>2</v>
      </c>
      <c r="EA40" s="4">
        <f t="shared" si="71"/>
        <v>14</v>
      </c>
      <c r="EB40" s="4">
        <f t="shared" si="72"/>
        <v>28</v>
      </c>
      <c r="EC40" s="4">
        <f t="shared" si="73"/>
        <v>0</v>
      </c>
      <c r="ED40" s="4">
        <f t="shared" si="74"/>
        <v>6.5</v>
      </c>
      <c r="EE40" s="4">
        <f t="shared" si="75"/>
        <v>10.5</v>
      </c>
      <c r="EF40" s="4">
        <f t="shared" si="76"/>
        <v>10</v>
      </c>
      <c r="EG40" s="4">
        <f t="shared" si="77"/>
        <v>56</v>
      </c>
      <c r="EH40" s="1" t="str">
        <f>VLOOKUP('Downloaded Data'!DA40,Key!$A$971:$B$972,2)</f>
        <v>A: Writing Interface</v>
      </c>
    </row>
    <row r="41" spans="1:139" x14ac:dyDescent="0.2">
      <c r="A41" t="s">
        <v>600</v>
      </c>
      <c r="B41" t="s">
        <v>579</v>
      </c>
      <c r="C41" t="s">
        <v>109</v>
      </c>
      <c r="D41" s="3">
        <v>19</v>
      </c>
      <c r="E41" s="1" t="str">
        <f>VLOOKUP('Downloaded Data'!E41,Key!$A$5:$B$250,2)</f>
        <v>South Africa</v>
      </c>
      <c r="F41" s="1">
        <f>7 - ('Downloaded Data'!G41 + 1)</f>
        <v>6</v>
      </c>
      <c r="G41" s="1">
        <f>7 - ('Downloaded Data'!H41 + 1)</f>
        <v>6</v>
      </c>
      <c r="H41" s="1">
        <f>'Downloaded Data'!I41 + 1</f>
        <v>5</v>
      </c>
      <c r="I41" s="1">
        <f xml:space="preserve"> 7 - ('Downloaded Data'!J41 + 1)</f>
        <v>6</v>
      </c>
      <c r="J41" s="1">
        <f>'Downloaded Data'!K41 + 1</f>
        <v>6</v>
      </c>
      <c r="K41" s="1">
        <f>'Downloaded Data'!L41 + 1</f>
        <v>5</v>
      </c>
      <c r="L41" s="4">
        <f t="shared" si="39"/>
        <v>5.666666666666667</v>
      </c>
      <c r="M41" s="1">
        <f>7 - ('Downloaded Data'!N41 + 1)</f>
        <v>6</v>
      </c>
      <c r="N41" s="1">
        <f>'Downloaded Data'!O41 + 1</f>
        <v>6</v>
      </c>
      <c r="O41" s="1">
        <f>'Downloaded Data'!P41 + 1</f>
        <v>5</v>
      </c>
      <c r="P41" s="1">
        <f>'Downloaded Data'!Q41 + 1</f>
        <v>5</v>
      </c>
      <c r="Q41" s="1">
        <f>'Downloaded Data'!R41 + 1</f>
        <v>5</v>
      </c>
      <c r="R41" s="1">
        <f>'Downloaded Data'!S41 + 1</f>
        <v>4</v>
      </c>
      <c r="S41" s="4">
        <f t="shared" si="40"/>
        <v>5.166666666666667</v>
      </c>
      <c r="T41" s="1">
        <f>'Downloaded Data'!U41 + 1</f>
        <v>5</v>
      </c>
      <c r="U41" s="1">
        <f xml:space="preserve"> 7 - ('Downloaded Data'!V41 + 1)</f>
        <v>4</v>
      </c>
      <c r="V41" s="1">
        <f>'Downloaded Data'!W41 + 1</f>
        <v>5</v>
      </c>
      <c r="W41" s="1">
        <f>7 - ('Downloaded Data'!X41 + 1)</f>
        <v>2</v>
      </c>
      <c r="X41" s="1">
        <f>7 - ('Downloaded Data'!Y41 + 1)</f>
        <v>4</v>
      </c>
      <c r="Y41" s="1">
        <f>7 - ('Downloaded Data'!Z41 + 1)</f>
        <v>5</v>
      </c>
      <c r="Z41" s="1">
        <f>7 - ('Downloaded Data'!AA41 + 1)</f>
        <v>5</v>
      </c>
      <c r="AA41" s="1">
        <f>'Downloaded Data'!AB41 + 1</f>
        <v>4</v>
      </c>
      <c r="AB41" s="5">
        <f t="shared" si="41"/>
        <v>4.25</v>
      </c>
      <c r="AC41" s="2">
        <f t="shared" si="42"/>
        <v>4.95</v>
      </c>
      <c r="AD41" s="1" t="s">
        <v>108</v>
      </c>
      <c r="AE41" s="3">
        <v>8</v>
      </c>
      <c r="AF41" s="3">
        <v>6</v>
      </c>
      <c r="AG41" s="3">
        <v>7</v>
      </c>
      <c r="AH41" s="3">
        <v>7</v>
      </c>
      <c r="AI41" s="3">
        <v>3</v>
      </c>
      <c r="AJ41" s="3">
        <v>4</v>
      </c>
      <c r="AK41" s="3">
        <v>3</v>
      </c>
      <c r="AL41" s="3">
        <v>3</v>
      </c>
      <c r="AM41" s="4">
        <f t="shared" si="43"/>
        <v>4.5</v>
      </c>
      <c r="AN41" s="4">
        <f t="shared" si="44"/>
        <v>5</v>
      </c>
      <c r="AO41" s="4">
        <f t="shared" si="45"/>
        <v>7.5</v>
      </c>
      <c r="AP41" s="4">
        <f t="shared" si="46"/>
        <v>3.5</v>
      </c>
      <c r="AQ41" s="4">
        <f t="shared" si="47"/>
        <v>5.125</v>
      </c>
      <c r="AR41" s="3">
        <v>6</v>
      </c>
      <c r="AS41" s="3">
        <v>5</v>
      </c>
      <c r="AT41" s="3">
        <v>1</v>
      </c>
      <c r="AU41" s="3">
        <v>6</v>
      </c>
      <c r="AV41" s="3">
        <v>4</v>
      </c>
      <c r="AW41" s="3">
        <v>7</v>
      </c>
      <c r="AX41" s="3">
        <v>7</v>
      </c>
      <c r="AY41" s="3">
        <v>6</v>
      </c>
      <c r="AZ41" s="3">
        <v>7</v>
      </c>
      <c r="BA41" s="3">
        <v>4</v>
      </c>
      <c r="BB41" s="3">
        <v>3</v>
      </c>
      <c r="BC41" s="3">
        <v>3</v>
      </c>
      <c r="BD41" s="1" t="str">
        <f>VLOOKUP('Downloaded Data'!AZ41,Key!$A$638:$C$639,3)</f>
        <v>Exploration</v>
      </c>
      <c r="BE41" s="1" t="str">
        <f>VLOOKUP('Downloaded Data'!BA41,Key!$A$641:$C$642,3)</f>
        <v>Expressiveness</v>
      </c>
      <c r="BF41" s="1" t="str">
        <f>VLOOKUP('Downloaded Data'!BB41,Key!$A$644:$C$645,3)</f>
        <v>Immersion</v>
      </c>
      <c r="BG41" s="1" t="str">
        <f>VLOOKUP('Downloaded Data'!BC41,Key!$A$647:$C$648,3)</f>
        <v>Immersion</v>
      </c>
      <c r="BH41" s="1" t="str">
        <f>VLOOKUP('Downloaded Data'!BD41,Key!$A$650:$C$651,3)</f>
        <v>Collaboration</v>
      </c>
      <c r="BI41" s="1" t="str">
        <f>VLOOKUP('Downloaded Data'!BE41,Key!$A$653:$C$654,3)</f>
        <v>Results_Worth_Effort</v>
      </c>
      <c r="BJ41" s="1" t="str">
        <f>VLOOKUP('Downloaded Data'!BF41,Key!$A$656:$C$657,3)</f>
        <v>Expressiveness</v>
      </c>
      <c r="BK41" s="1" t="str">
        <f>VLOOKUP('Downloaded Data'!BG41,Key!$A$659:$C$660,3)</f>
        <v>Results_Worth_Effort</v>
      </c>
      <c r="BL41" s="1" t="str">
        <f>VLOOKUP('Downloaded Data'!BH41,Key!$A$662:$C$663,3)</f>
        <v>Enjoyment</v>
      </c>
      <c r="BM41" s="1" t="str">
        <f>VLOOKUP('Downloaded Data'!BI41,Key!$A$665:$C$666,3)</f>
        <v>Immersion</v>
      </c>
      <c r="BN41" s="1" t="str">
        <f>VLOOKUP('Downloaded Data'!BJ41,Key!$A$668:$C$669,3)</f>
        <v>Expressiveness</v>
      </c>
      <c r="BO41" s="1" t="str">
        <f>VLOOKUP('Downloaded Data'!BK41,Key!$A$671:$D$672,3)</f>
        <v>Results_Worth_Effort</v>
      </c>
      <c r="BP41" s="1" t="str">
        <f>VLOOKUP('Downloaded Data'!BL41,Key!$A$674:$C$675,3)</f>
        <v>Exploration</v>
      </c>
      <c r="BQ41" s="1" t="str">
        <f>VLOOKUP('Downloaded Data'!BM41,Key!$A$677:$C$678,3)</f>
        <v>Collaboration</v>
      </c>
      <c r="BR41" s="1" t="str">
        <f>VLOOKUP('Downloaded Data'!BN41,Key!$A$680:$C$681,3)</f>
        <v>Exploration</v>
      </c>
      <c r="BS41" s="1">
        <f t="shared" si="48"/>
        <v>3</v>
      </c>
      <c r="BT41" s="1">
        <f t="shared" si="49"/>
        <v>3</v>
      </c>
      <c r="BU41" s="1">
        <f t="shared" si="50"/>
        <v>2</v>
      </c>
      <c r="BV41" s="1">
        <f t="shared" si="51"/>
        <v>3</v>
      </c>
      <c r="BW41" s="1">
        <f t="shared" si="52"/>
        <v>1</v>
      </c>
      <c r="BX41" s="1">
        <f t="shared" si="53"/>
        <v>3</v>
      </c>
      <c r="BY41" s="4">
        <f t="shared" si="54"/>
        <v>16.5</v>
      </c>
      <c r="BZ41" s="4">
        <f t="shared" si="55"/>
        <v>12</v>
      </c>
      <c r="CA41" s="4">
        <f t="shared" si="56"/>
        <v>4</v>
      </c>
      <c r="CB41" s="4">
        <f t="shared" si="57"/>
        <v>19.5</v>
      </c>
      <c r="CC41" s="4">
        <v>6.5</v>
      </c>
      <c r="CD41" s="4">
        <f t="shared" si="58"/>
        <v>15</v>
      </c>
      <c r="CE41" s="4">
        <f t="shared" si="59"/>
        <v>49</v>
      </c>
      <c r="CF41" s="1" t="s">
        <v>107</v>
      </c>
      <c r="CG41" s="3">
        <v>7</v>
      </c>
      <c r="CH41" s="3">
        <v>4</v>
      </c>
      <c r="CI41" s="3">
        <v>4</v>
      </c>
      <c r="CJ41" s="3">
        <v>6</v>
      </c>
      <c r="CK41" s="3">
        <v>8</v>
      </c>
      <c r="CL41" s="3">
        <v>4</v>
      </c>
      <c r="CM41" s="3">
        <v>4</v>
      </c>
      <c r="CN41" s="3">
        <v>6</v>
      </c>
      <c r="CO41" s="4">
        <f t="shared" si="60"/>
        <v>5</v>
      </c>
      <c r="CP41" s="4">
        <f t="shared" si="61"/>
        <v>7</v>
      </c>
      <c r="CQ41" s="4">
        <f t="shared" si="62"/>
        <v>5.5</v>
      </c>
      <c r="CR41" s="4">
        <f t="shared" si="63"/>
        <v>4</v>
      </c>
      <c r="CS41" s="4">
        <f t="shared" si="64"/>
        <v>5.375</v>
      </c>
      <c r="CT41" s="3">
        <v>7</v>
      </c>
      <c r="CU41" s="3">
        <v>7</v>
      </c>
      <c r="CV41" s="3">
        <v>3</v>
      </c>
      <c r="CW41" s="3">
        <v>8</v>
      </c>
      <c r="CX41" s="3">
        <v>7</v>
      </c>
      <c r="CY41" s="3">
        <v>6</v>
      </c>
      <c r="CZ41" s="3">
        <v>7</v>
      </c>
      <c r="DA41" s="3">
        <v>7</v>
      </c>
      <c r="DB41" s="3">
        <v>6</v>
      </c>
      <c r="DC41" s="3">
        <v>5</v>
      </c>
      <c r="DD41" s="3">
        <v>1</v>
      </c>
      <c r="DE41" s="3">
        <v>4</v>
      </c>
      <c r="DF41" s="1" t="str">
        <f>VLOOKUP('Downloaded Data'!CL41,Key!$A$926:$C$927,3)</f>
        <v>Exploration</v>
      </c>
      <c r="DG41" s="1" t="str">
        <f>VLOOKUP('Downloaded Data'!CM41,Key!$A$929:$C$930,3)</f>
        <v>Expressiveness</v>
      </c>
      <c r="DH41" s="1" t="str">
        <f>VLOOKUP('Downloaded Data'!CN41,Key!$A$932:$C$933,3)</f>
        <v>Immersion</v>
      </c>
      <c r="DI41" s="1" t="str">
        <f>VLOOKUP('Downloaded Data'!CO41,Key!$A$935:$C$936,3)</f>
        <v>Results_Worth_Effort</v>
      </c>
      <c r="DJ41" s="1" t="str">
        <f>VLOOKUP('Downloaded Data'!CP41,Key!$A$938:$C$939,3)</f>
        <v>Enjoyment</v>
      </c>
      <c r="DK41" s="1" t="str">
        <f>VLOOKUP('Downloaded Data'!CQ41,Key!$A$941:$C$942,3)</f>
        <v>Results_Worth_Effort</v>
      </c>
      <c r="DL41" s="1" t="str">
        <f>VLOOKUP('Downloaded Data'!CR41,Key!$A$944:$C$945,3)</f>
        <v>Expressiveness</v>
      </c>
      <c r="DM41" s="1" t="str">
        <f>VLOOKUP('Downloaded Data'!CS41,Key!$A$947:$C$948,3)</f>
        <v>Results_Worth_Effort</v>
      </c>
      <c r="DN41" s="1" t="str">
        <f>VLOOKUP('Downloaded Data'!CT41,Key!$A$947:$D$948,3)</f>
        <v>Collaboration</v>
      </c>
      <c r="DO41" s="1" t="str">
        <f>VLOOKUP('Downloaded Data'!CU41,Key!$A$953:$D$954,3)</f>
        <v>Exploration</v>
      </c>
      <c r="DP41" s="1" t="str">
        <f>VLOOKUP('Downloaded Data'!CV41,Key!$A$956:$C$957,3)</f>
        <v>Expressiveness</v>
      </c>
      <c r="DQ41" s="1" t="str">
        <f>VLOOKUP('Downloaded Data'!CW41,Key!$A$959:$C$960,3)</f>
        <v>Results_Worth_Effort</v>
      </c>
      <c r="DR41" s="1" t="str">
        <f>VLOOKUP('Downloaded Data'!CX41,Key!$A$962:$C$963,3)</f>
        <v>Exploration</v>
      </c>
      <c r="DS41" s="1" t="str">
        <f>VLOOKUP('Downloaded Data'!CY41,Key!$A$965:$C$966,3)</f>
        <v>Collaboration</v>
      </c>
      <c r="DT41" s="1" t="str">
        <f>VLOOKUP('Downloaded Data'!CZ41,Key!$A$968:$C$969,3)</f>
        <v>Exploration</v>
      </c>
      <c r="DU41" s="1">
        <f t="shared" si="65"/>
        <v>4</v>
      </c>
      <c r="DV41" s="1">
        <f t="shared" si="66"/>
        <v>3</v>
      </c>
      <c r="DW41" s="1">
        <f t="shared" si="67"/>
        <v>2</v>
      </c>
      <c r="DX41" s="1">
        <f t="shared" si="68"/>
        <v>4</v>
      </c>
      <c r="DY41" s="1">
        <f t="shared" si="69"/>
        <v>1</v>
      </c>
      <c r="DZ41" s="1">
        <f t="shared" si="70"/>
        <v>1</v>
      </c>
      <c r="EA41" s="4">
        <f t="shared" si="71"/>
        <v>28</v>
      </c>
      <c r="EB41" s="4">
        <f t="shared" si="72"/>
        <v>18</v>
      </c>
      <c r="EC41" s="4">
        <f t="shared" si="73"/>
        <v>4</v>
      </c>
      <c r="ED41" s="4">
        <f t="shared" si="74"/>
        <v>26</v>
      </c>
      <c r="EE41" s="4">
        <f t="shared" si="75"/>
        <v>7</v>
      </c>
      <c r="EF41" s="4">
        <f t="shared" si="76"/>
        <v>5</v>
      </c>
      <c r="EG41" s="4">
        <f t="shared" si="77"/>
        <v>59</v>
      </c>
      <c r="EH41" s="1" t="str">
        <f>VLOOKUP('Downloaded Data'!DA41,Key!$A$971:$B$972,2)</f>
        <v>B: Music/Painting Interface</v>
      </c>
    </row>
    <row r="42" spans="1:139" x14ac:dyDescent="0.2">
      <c r="A42" t="s">
        <v>600</v>
      </c>
      <c r="B42" t="s">
        <v>579</v>
      </c>
      <c r="C42" t="s">
        <v>105</v>
      </c>
      <c r="D42" s="3">
        <v>33</v>
      </c>
      <c r="E42" s="1" t="str">
        <f>VLOOKUP('Downloaded Data'!E42,Key!$A$5:$B$250,2)</f>
        <v>South Africa</v>
      </c>
      <c r="F42" s="1">
        <f>7 - ('Downloaded Data'!G42 + 1)</f>
        <v>5</v>
      </c>
      <c r="G42" s="1">
        <f>7 - ('Downloaded Data'!H42 + 1)</f>
        <v>6</v>
      </c>
      <c r="H42" s="1">
        <f>'Downloaded Data'!I42 + 1</f>
        <v>5</v>
      </c>
      <c r="I42" s="1">
        <f xml:space="preserve"> 7 - ('Downloaded Data'!J42 + 1)</f>
        <v>5</v>
      </c>
      <c r="J42" s="1">
        <f>'Downloaded Data'!K42 + 1</f>
        <v>6</v>
      </c>
      <c r="K42" s="1">
        <f>'Downloaded Data'!L42 + 1</f>
        <v>6</v>
      </c>
      <c r="L42" s="4">
        <f t="shared" si="39"/>
        <v>5.5</v>
      </c>
      <c r="M42" s="1">
        <f>7 - ('Downloaded Data'!N42 + 1)</f>
        <v>6</v>
      </c>
      <c r="N42" s="1">
        <f>'Downloaded Data'!O42 + 1</f>
        <v>6</v>
      </c>
      <c r="O42" s="1">
        <f>'Downloaded Data'!P42 + 1</f>
        <v>5</v>
      </c>
      <c r="P42" s="1">
        <f>'Downloaded Data'!Q42 + 1</f>
        <v>5</v>
      </c>
      <c r="Q42" s="1">
        <f>'Downloaded Data'!R42 + 1</f>
        <v>6</v>
      </c>
      <c r="R42" s="1">
        <f>'Downloaded Data'!S42 + 1</f>
        <v>6</v>
      </c>
      <c r="S42" s="4">
        <f t="shared" si="40"/>
        <v>5.666666666666667</v>
      </c>
      <c r="T42" s="1">
        <f>'Downloaded Data'!U42 + 1</f>
        <v>4</v>
      </c>
      <c r="U42" s="1">
        <f xml:space="preserve"> 7 - ('Downloaded Data'!V42 + 1)</f>
        <v>5</v>
      </c>
      <c r="V42" s="1">
        <f>'Downloaded Data'!W42 + 1</f>
        <v>5</v>
      </c>
      <c r="W42" s="1">
        <f>7 - ('Downloaded Data'!X42 + 1)</f>
        <v>3</v>
      </c>
      <c r="X42" s="1">
        <f>7 - ('Downloaded Data'!Y42 + 1)</f>
        <v>5</v>
      </c>
      <c r="Y42" s="1">
        <f>7 - ('Downloaded Data'!Z42 + 1)</f>
        <v>5</v>
      </c>
      <c r="Z42" s="1">
        <f>7 - ('Downloaded Data'!AA42 + 1)</f>
        <v>4</v>
      </c>
      <c r="AA42" s="1">
        <f>'Downloaded Data'!AB42 + 1</f>
        <v>6</v>
      </c>
      <c r="AB42" s="5">
        <f t="shared" si="41"/>
        <v>4.625</v>
      </c>
      <c r="AC42" s="2">
        <f t="shared" si="42"/>
        <v>5.2</v>
      </c>
      <c r="AD42" s="1" t="s">
        <v>108</v>
      </c>
      <c r="AE42" s="3">
        <v>9</v>
      </c>
      <c r="AF42" s="3">
        <v>7</v>
      </c>
      <c r="AG42" s="3">
        <v>9</v>
      </c>
      <c r="AH42" s="3">
        <v>7</v>
      </c>
      <c r="AI42" s="3">
        <v>3</v>
      </c>
      <c r="AJ42" s="3">
        <v>8</v>
      </c>
      <c r="AK42" s="3">
        <v>6</v>
      </c>
      <c r="AL42" s="3">
        <v>7</v>
      </c>
      <c r="AM42" s="4">
        <f t="shared" si="43"/>
        <v>7</v>
      </c>
      <c r="AN42" s="4">
        <f t="shared" si="44"/>
        <v>5</v>
      </c>
      <c r="AO42" s="4">
        <f t="shared" si="45"/>
        <v>9</v>
      </c>
      <c r="AP42" s="4">
        <f t="shared" si="46"/>
        <v>7</v>
      </c>
      <c r="AQ42" s="4">
        <f t="shared" si="47"/>
        <v>7</v>
      </c>
      <c r="AR42" s="3">
        <v>7</v>
      </c>
      <c r="AS42" s="3">
        <v>8</v>
      </c>
      <c r="AT42" s="3">
        <v>4</v>
      </c>
      <c r="AU42" s="3">
        <v>7</v>
      </c>
      <c r="AV42" s="3">
        <v>6</v>
      </c>
      <c r="AW42" s="3">
        <v>5</v>
      </c>
      <c r="AX42" s="3">
        <v>7</v>
      </c>
      <c r="AY42" s="3">
        <v>4</v>
      </c>
      <c r="AZ42" s="3">
        <v>8</v>
      </c>
      <c r="BA42" s="3">
        <v>7</v>
      </c>
      <c r="BB42" s="3">
        <v>5</v>
      </c>
      <c r="BC42" s="3">
        <v>6</v>
      </c>
      <c r="BD42" s="1" t="str">
        <f>VLOOKUP('Downloaded Data'!AZ42,Key!$A$638:$C$639,3)</f>
        <v>Collaboration</v>
      </c>
      <c r="BE42" s="1" t="str">
        <f>VLOOKUP('Downloaded Data'!BA42,Key!$A$641:$C$642,3)</f>
        <v>Results_Worth_Effort</v>
      </c>
      <c r="BF42" s="1" t="str">
        <f>VLOOKUP('Downloaded Data'!BB42,Key!$A$644:$C$645,3)</f>
        <v>Enjoyment</v>
      </c>
      <c r="BG42" s="1" t="str">
        <f>VLOOKUP('Downloaded Data'!BC42,Key!$A$647:$C$648,3)</f>
        <v>Results_Worth_Effort</v>
      </c>
      <c r="BH42" s="1" t="str">
        <f>VLOOKUP('Downloaded Data'!BD42,Key!$A$650:$C$651,3)</f>
        <v>Collaboration</v>
      </c>
      <c r="BI42" s="1" t="str">
        <f>VLOOKUP('Downloaded Data'!BE42,Key!$A$653:$C$654,3)</f>
        <v>Results_Worth_Effort</v>
      </c>
      <c r="BJ42" s="1" t="str">
        <f>VLOOKUP('Downloaded Data'!BF42,Key!$A$656:$C$657,3)</f>
        <v>Immersion</v>
      </c>
      <c r="BK42" s="1" t="str">
        <f>VLOOKUP('Downloaded Data'!BG42,Key!$A$659:$C$660,3)</f>
        <v>Results_Worth_Effort</v>
      </c>
      <c r="BL42" s="1" t="str">
        <f>VLOOKUP('Downloaded Data'!BH42,Key!$A$662:$C$663,3)</f>
        <v>Expressiveness</v>
      </c>
      <c r="BM42" s="1" t="str">
        <f>VLOOKUP('Downloaded Data'!BI42,Key!$A$665:$C$666,3)</f>
        <v>Exploration</v>
      </c>
      <c r="BN42" s="1" t="str">
        <f>VLOOKUP('Downloaded Data'!BJ42,Key!$A$668:$C$669,3)</f>
        <v>Collaboration</v>
      </c>
      <c r="BO42" s="1" t="str">
        <f>VLOOKUP('Downloaded Data'!BK42,Key!$A$671:$D$672,3)</f>
        <v>Results_Worth_Effort</v>
      </c>
      <c r="BP42" s="1" t="str">
        <f>VLOOKUP('Downloaded Data'!BL42,Key!$A$674:$C$675,3)</f>
        <v>Expressiveness</v>
      </c>
      <c r="BQ42" s="1" t="str">
        <f>VLOOKUP('Downloaded Data'!BM42,Key!$A$677:$C$678,3)</f>
        <v>Collaboration</v>
      </c>
      <c r="BR42" s="1" t="str">
        <f>VLOOKUP('Downloaded Data'!BN42,Key!$A$680:$C$681,3)</f>
        <v>Exploration</v>
      </c>
      <c r="BS42" s="1">
        <f t="shared" si="48"/>
        <v>2</v>
      </c>
      <c r="BT42" s="1">
        <f t="shared" si="49"/>
        <v>2</v>
      </c>
      <c r="BU42" s="1">
        <f t="shared" si="50"/>
        <v>4</v>
      </c>
      <c r="BV42" s="1">
        <f t="shared" si="51"/>
        <v>5</v>
      </c>
      <c r="BW42" s="1">
        <f t="shared" si="52"/>
        <v>1</v>
      </c>
      <c r="BX42" s="1">
        <f t="shared" si="53"/>
        <v>1</v>
      </c>
      <c r="BY42" s="4">
        <f t="shared" si="54"/>
        <v>12</v>
      </c>
      <c r="BZ42" s="4">
        <f t="shared" si="55"/>
        <v>13</v>
      </c>
      <c r="CA42" s="4">
        <f t="shared" si="56"/>
        <v>18</v>
      </c>
      <c r="CB42" s="4">
        <f t="shared" si="57"/>
        <v>37.5</v>
      </c>
      <c r="CC42" s="4">
        <v>7</v>
      </c>
      <c r="CD42" s="4">
        <f t="shared" si="58"/>
        <v>5.5</v>
      </c>
      <c r="CE42" s="4">
        <f t="shared" si="59"/>
        <v>62</v>
      </c>
      <c r="CF42" s="1" t="s">
        <v>107</v>
      </c>
      <c r="CG42" s="3">
        <v>1</v>
      </c>
      <c r="CH42" s="3">
        <v>1</v>
      </c>
      <c r="CI42" s="3">
        <v>1</v>
      </c>
      <c r="CJ42" s="3">
        <v>7</v>
      </c>
      <c r="CK42" s="3">
        <v>7</v>
      </c>
      <c r="CL42" s="3">
        <v>1</v>
      </c>
      <c r="CM42" s="3">
        <v>6</v>
      </c>
      <c r="CN42" s="3">
        <v>5</v>
      </c>
      <c r="CO42" s="4">
        <f t="shared" si="60"/>
        <v>3</v>
      </c>
      <c r="CP42" s="4">
        <f t="shared" si="61"/>
        <v>7</v>
      </c>
      <c r="CQ42" s="4">
        <f t="shared" si="62"/>
        <v>1</v>
      </c>
      <c r="CR42" s="4">
        <f t="shared" si="63"/>
        <v>3.5</v>
      </c>
      <c r="CS42" s="4">
        <f t="shared" si="64"/>
        <v>3.625</v>
      </c>
      <c r="CT42" s="3">
        <v>10</v>
      </c>
      <c r="CU42" s="3">
        <v>9</v>
      </c>
      <c r="CV42" s="3">
        <v>8</v>
      </c>
      <c r="CW42" s="3">
        <v>10</v>
      </c>
      <c r="CX42" s="3">
        <v>9</v>
      </c>
      <c r="CY42" s="3">
        <v>10</v>
      </c>
      <c r="CZ42" s="3">
        <v>10</v>
      </c>
      <c r="DA42" s="3">
        <v>7</v>
      </c>
      <c r="DB42" s="3">
        <v>10</v>
      </c>
      <c r="DC42" s="3">
        <v>10</v>
      </c>
      <c r="DD42" s="3">
        <v>6</v>
      </c>
      <c r="DE42" s="3">
        <v>10</v>
      </c>
      <c r="DF42" s="1" t="str">
        <f>VLOOKUP('Downloaded Data'!CL42,Key!$A$926:$C$927,3)</f>
        <v>Exploration</v>
      </c>
      <c r="DG42" s="1" t="str">
        <f>VLOOKUP('Downloaded Data'!CM42,Key!$A$929:$C$930,3)</f>
        <v>Expressiveness</v>
      </c>
      <c r="DH42" s="1" t="str">
        <f>VLOOKUP('Downloaded Data'!CN42,Key!$A$932:$C$933,3)</f>
        <v>Enjoyment</v>
      </c>
      <c r="DI42" s="1" t="str">
        <f>VLOOKUP('Downloaded Data'!CO42,Key!$A$935:$C$936,3)</f>
        <v>Immersion</v>
      </c>
      <c r="DJ42" s="1" t="str">
        <f>VLOOKUP('Downloaded Data'!CP42,Key!$A$938:$C$939,3)</f>
        <v>Enjoyment</v>
      </c>
      <c r="DK42" s="1" t="str">
        <f>VLOOKUP('Downloaded Data'!CQ42,Key!$A$941:$C$942,3)</f>
        <v>Results_Worth_Effort</v>
      </c>
      <c r="DL42" s="1" t="str">
        <f>VLOOKUP('Downloaded Data'!CR42,Key!$A$944:$C$945,3)</f>
        <v>Expressiveness</v>
      </c>
      <c r="DM42" s="1" t="str">
        <f>VLOOKUP('Downloaded Data'!CS42,Key!$A$947:$C$948,3)</f>
        <v>Results_Worth_Effort</v>
      </c>
      <c r="DN42" s="1" t="str">
        <f>VLOOKUP('Downloaded Data'!CT42,Key!$A$947:$D$948,3)</f>
        <v>Collaboration</v>
      </c>
      <c r="DO42" s="1" t="str">
        <f>VLOOKUP('Downloaded Data'!CU42,Key!$A$953:$D$954,3)</f>
        <v>Exploration</v>
      </c>
      <c r="DP42" s="1" t="str">
        <f>VLOOKUP('Downloaded Data'!CV42,Key!$A$956:$C$957,3)</f>
        <v>Expressiveness</v>
      </c>
      <c r="DQ42" s="1" t="str">
        <f>VLOOKUP('Downloaded Data'!CW42,Key!$A$959:$C$960,3)</f>
        <v>Results_Worth_Effort</v>
      </c>
      <c r="DR42" s="1" t="str">
        <f>VLOOKUP('Downloaded Data'!CX42,Key!$A$962:$C$963,3)</f>
        <v>Expressiveness</v>
      </c>
      <c r="DS42" s="1" t="str">
        <f>VLOOKUP('Downloaded Data'!CY42,Key!$A$965:$C$966,3)</f>
        <v>Immersion</v>
      </c>
      <c r="DT42" s="1" t="str">
        <f>VLOOKUP('Downloaded Data'!CZ42,Key!$A$968:$C$969,3)</f>
        <v>Exploration</v>
      </c>
      <c r="DU42" s="1">
        <f t="shared" si="65"/>
        <v>3</v>
      </c>
      <c r="DV42" s="1">
        <f t="shared" si="66"/>
        <v>4</v>
      </c>
      <c r="DW42" s="1">
        <f t="shared" si="67"/>
        <v>1</v>
      </c>
      <c r="DX42" s="1">
        <f t="shared" si="68"/>
        <v>3</v>
      </c>
      <c r="DY42" s="1">
        <f t="shared" si="69"/>
        <v>2</v>
      </c>
      <c r="DZ42" s="1">
        <f t="shared" si="70"/>
        <v>2</v>
      </c>
      <c r="EA42" s="4">
        <f t="shared" si="71"/>
        <v>24</v>
      </c>
      <c r="EB42" s="4">
        <f t="shared" si="72"/>
        <v>38</v>
      </c>
      <c r="EC42" s="4">
        <f t="shared" si="73"/>
        <v>7</v>
      </c>
      <c r="ED42" s="4">
        <f t="shared" si="74"/>
        <v>30</v>
      </c>
      <c r="EE42" s="4">
        <f t="shared" si="75"/>
        <v>16</v>
      </c>
      <c r="EF42" s="4">
        <f t="shared" si="76"/>
        <v>20</v>
      </c>
      <c r="EG42" s="4">
        <f t="shared" si="77"/>
        <v>92.666666666666671</v>
      </c>
      <c r="EH42" s="1" t="str">
        <f>VLOOKUP('Downloaded Data'!DA42,Key!$A$971:$B$972,2)</f>
        <v>A: Writing Interface</v>
      </c>
      <c r="EI42" t="s">
        <v>573</v>
      </c>
    </row>
    <row r="43" spans="1:139" x14ac:dyDescent="0.2">
      <c r="A43" t="s">
        <v>600</v>
      </c>
      <c r="B43" t="s">
        <v>579</v>
      </c>
      <c r="C43" t="s">
        <v>109</v>
      </c>
      <c r="D43" s="3">
        <v>49</v>
      </c>
      <c r="E43" s="1" t="str">
        <f>VLOOKUP('Downloaded Data'!E43,Key!$A$5:$B$250,2)</f>
        <v>South Africa</v>
      </c>
      <c r="F43" s="1">
        <f>7 - ('Downloaded Data'!G43 + 1)</f>
        <v>5</v>
      </c>
      <c r="G43" s="1">
        <f>7 - ('Downloaded Data'!H43 + 1)</f>
        <v>5</v>
      </c>
      <c r="H43" s="1">
        <f>'Downloaded Data'!I43 + 1</f>
        <v>1</v>
      </c>
      <c r="I43" s="1">
        <f xml:space="preserve"> 7 - ('Downloaded Data'!J43 + 1)</f>
        <v>5</v>
      </c>
      <c r="J43" s="1">
        <f>'Downloaded Data'!K43 + 1</f>
        <v>5</v>
      </c>
      <c r="K43" s="1">
        <f>'Downloaded Data'!L43 + 1</f>
        <v>5</v>
      </c>
      <c r="L43" s="4">
        <f t="shared" si="39"/>
        <v>4.333333333333333</v>
      </c>
      <c r="M43" s="1">
        <f>7 - ('Downloaded Data'!N43 + 1)</f>
        <v>6</v>
      </c>
      <c r="N43" s="1">
        <f>'Downloaded Data'!O43 + 1</f>
        <v>6</v>
      </c>
      <c r="O43" s="1">
        <f>'Downloaded Data'!P43 + 1</f>
        <v>6</v>
      </c>
      <c r="P43" s="1">
        <f>'Downloaded Data'!Q43 + 1</f>
        <v>6</v>
      </c>
      <c r="Q43" s="1">
        <f>'Downloaded Data'!R43 + 1</f>
        <v>6</v>
      </c>
      <c r="R43" s="1">
        <f>'Downloaded Data'!S43 + 1</f>
        <v>5</v>
      </c>
      <c r="S43" s="4">
        <f t="shared" si="40"/>
        <v>5.833333333333333</v>
      </c>
      <c r="T43" s="1">
        <f>'Downloaded Data'!U43 + 1</f>
        <v>3</v>
      </c>
      <c r="U43" s="1">
        <f xml:space="preserve"> 7 - ('Downloaded Data'!V43 + 1)</f>
        <v>3</v>
      </c>
      <c r="V43" s="1">
        <f>'Downloaded Data'!W43 + 1</f>
        <v>3</v>
      </c>
      <c r="W43" s="1">
        <f>7 - ('Downloaded Data'!X43 + 1)</f>
        <v>4</v>
      </c>
      <c r="X43" s="1">
        <f>7 - ('Downloaded Data'!Y43 + 1)</f>
        <v>3</v>
      </c>
      <c r="Y43" s="1">
        <f>7 - ('Downloaded Data'!Z43 + 1)</f>
        <v>3</v>
      </c>
      <c r="Z43" s="1">
        <f>7 - ('Downloaded Data'!AA43 + 1)</f>
        <v>4</v>
      </c>
      <c r="AA43" s="1">
        <f>'Downloaded Data'!AB43 + 1</f>
        <v>4</v>
      </c>
      <c r="AB43" s="5">
        <f t="shared" si="41"/>
        <v>3.375</v>
      </c>
      <c r="AC43" s="2">
        <f t="shared" si="42"/>
        <v>4.4000000000000004</v>
      </c>
      <c r="AD43" s="1" t="s">
        <v>108</v>
      </c>
      <c r="AE43" s="3">
        <v>3</v>
      </c>
      <c r="AF43" s="3">
        <v>4</v>
      </c>
      <c r="AG43" s="3">
        <v>4</v>
      </c>
      <c r="AH43" s="3">
        <v>4</v>
      </c>
      <c r="AI43" s="3">
        <v>6</v>
      </c>
      <c r="AJ43" s="3">
        <v>5</v>
      </c>
      <c r="AK43" s="3">
        <v>4</v>
      </c>
      <c r="AL43" s="3">
        <v>2</v>
      </c>
      <c r="AM43" s="4">
        <f t="shared" si="43"/>
        <v>3</v>
      </c>
      <c r="AN43" s="4">
        <f t="shared" si="44"/>
        <v>5</v>
      </c>
      <c r="AO43" s="4">
        <f t="shared" si="45"/>
        <v>3.5</v>
      </c>
      <c r="AP43" s="4">
        <f t="shared" si="46"/>
        <v>4.5</v>
      </c>
      <c r="AQ43" s="4">
        <f t="shared" si="47"/>
        <v>4</v>
      </c>
      <c r="AR43" s="3">
        <v>4</v>
      </c>
      <c r="AS43" s="3">
        <v>4</v>
      </c>
      <c r="AT43" s="3">
        <v>6</v>
      </c>
      <c r="AU43" s="3">
        <v>6</v>
      </c>
      <c r="AV43" s="3">
        <v>4</v>
      </c>
      <c r="AW43" s="3">
        <v>4</v>
      </c>
      <c r="AX43" s="3">
        <v>6</v>
      </c>
      <c r="AY43" s="3">
        <v>5</v>
      </c>
      <c r="AZ43" s="3">
        <v>5</v>
      </c>
      <c r="BA43" s="3">
        <v>6</v>
      </c>
      <c r="BB43" s="3">
        <v>7</v>
      </c>
      <c r="BC43" s="3">
        <v>1</v>
      </c>
      <c r="BD43" s="1" t="str">
        <f>VLOOKUP('Downloaded Data'!AZ43,Key!$A$638:$C$639,3)</f>
        <v>Exploration</v>
      </c>
      <c r="BE43" s="1" t="str">
        <f>VLOOKUP('Downloaded Data'!BA43,Key!$A$641:$C$642,3)</f>
        <v>Expressiveness</v>
      </c>
      <c r="BF43" s="1" t="str">
        <f>VLOOKUP('Downloaded Data'!BB43,Key!$A$644:$C$645,3)</f>
        <v>Enjoyment</v>
      </c>
      <c r="BG43" s="1" t="str">
        <f>VLOOKUP('Downloaded Data'!BC43,Key!$A$647:$C$648,3)</f>
        <v>Immersion</v>
      </c>
      <c r="BH43" s="1" t="str">
        <f>VLOOKUP('Downloaded Data'!BD43,Key!$A$650:$C$651,3)</f>
        <v>Collaboration</v>
      </c>
      <c r="BI43" s="1" t="str">
        <f>VLOOKUP('Downloaded Data'!BE43,Key!$A$653:$C$654,3)</f>
        <v>Exploration</v>
      </c>
      <c r="BJ43" s="1" t="str">
        <f>VLOOKUP('Downloaded Data'!BF43,Key!$A$656:$C$657,3)</f>
        <v>Expressiveness</v>
      </c>
      <c r="BK43" s="1" t="str">
        <f>VLOOKUP('Downloaded Data'!BG43,Key!$A$659:$C$660,3)</f>
        <v>Results_Worth_Effort</v>
      </c>
      <c r="BL43" s="1" t="str">
        <f>VLOOKUP('Downloaded Data'!BH43,Key!$A$662:$C$663,3)</f>
        <v>Enjoyment</v>
      </c>
      <c r="BM43" s="1" t="str">
        <f>VLOOKUP('Downloaded Data'!BI43,Key!$A$665:$C$666,3)</f>
        <v>Immersion</v>
      </c>
      <c r="BN43" s="1" t="str">
        <f>VLOOKUP('Downloaded Data'!BJ43,Key!$A$668:$C$669,3)</f>
        <v>Expressiveness</v>
      </c>
      <c r="BO43" s="1" t="str">
        <f>VLOOKUP('Downloaded Data'!BK43,Key!$A$671:$D$672,3)</f>
        <v>Enjoyment</v>
      </c>
      <c r="BP43" s="1" t="str">
        <f>VLOOKUP('Downloaded Data'!BL43,Key!$A$674:$C$675,3)</f>
        <v>Expressiveness</v>
      </c>
      <c r="BQ43" s="1" t="str">
        <f>VLOOKUP('Downloaded Data'!BM43,Key!$A$677:$C$678,3)</f>
        <v>Collaboration</v>
      </c>
      <c r="BR43" s="1" t="str">
        <f>VLOOKUP('Downloaded Data'!BN43,Key!$A$680:$C$681,3)</f>
        <v>Enjoyment</v>
      </c>
      <c r="BS43" s="1">
        <f t="shared" si="48"/>
        <v>2</v>
      </c>
      <c r="BT43" s="1">
        <f t="shared" si="49"/>
        <v>4</v>
      </c>
      <c r="BU43" s="1">
        <f t="shared" si="50"/>
        <v>2</v>
      </c>
      <c r="BV43" s="1">
        <f t="shared" si="51"/>
        <v>1</v>
      </c>
      <c r="BW43" s="1">
        <f t="shared" si="52"/>
        <v>4</v>
      </c>
      <c r="BX43" s="1">
        <f t="shared" si="53"/>
        <v>2</v>
      </c>
      <c r="BY43" s="4">
        <f t="shared" si="54"/>
        <v>9</v>
      </c>
      <c r="BZ43" s="4">
        <f t="shared" si="55"/>
        <v>20</v>
      </c>
      <c r="CA43" s="4">
        <f t="shared" si="56"/>
        <v>13</v>
      </c>
      <c r="CB43" s="4">
        <f t="shared" si="57"/>
        <v>4.5</v>
      </c>
      <c r="CC43" s="4">
        <v>24</v>
      </c>
      <c r="CD43" s="4">
        <f t="shared" si="58"/>
        <v>5</v>
      </c>
      <c r="CE43" s="4">
        <f t="shared" si="59"/>
        <v>50.333333333333336</v>
      </c>
      <c r="CF43" s="1" t="s">
        <v>107</v>
      </c>
      <c r="CG43" s="3">
        <v>9</v>
      </c>
      <c r="CH43" s="3">
        <v>8</v>
      </c>
      <c r="CI43" s="3">
        <v>6</v>
      </c>
      <c r="CJ43" s="3">
        <v>8</v>
      </c>
      <c r="CK43" s="3">
        <v>3</v>
      </c>
      <c r="CL43" s="3">
        <v>5</v>
      </c>
      <c r="CM43" s="3">
        <v>4</v>
      </c>
      <c r="CN43" s="3">
        <v>5</v>
      </c>
      <c r="CO43" s="4">
        <f t="shared" si="60"/>
        <v>6.5</v>
      </c>
      <c r="CP43" s="4">
        <f t="shared" si="61"/>
        <v>5.5</v>
      </c>
      <c r="CQ43" s="4">
        <f t="shared" si="62"/>
        <v>7.5</v>
      </c>
      <c r="CR43" s="4">
        <f t="shared" si="63"/>
        <v>4.5</v>
      </c>
      <c r="CS43" s="4">
        <f t="shared" si="64"/>
        <v>6</v>
      </c>
      <c r="CT43" s="3">
        <v>4</v>
      </c>
      <c r="CU43" s="3">
        <v>2</v>
      </c>
      <c r="CV43" s="3">
        <v>6</v>
      </c>
      <c r="CW43" s="3">
        <v>5</v>
      </c>
      <c r="CX43" s="3">
        <v>5</v>
      </c>
      <c r="CY43" s="3">
        <v>4</v>
      </c>
      <c r="CZ43" s="3">
        <v>8</v>
      </c>
      <c r="DA43" s="3">
        <v>10</v>
      </c>
      <c r="DB43" s="3">
        <v>9</v>
      </c>
      <c r="DC43" s="3">
        <v>8</v>
      </c>
      <c r="DD43" s="3">
        <v>7</v>
      </c>
      <c r="DE43" s="3">
        <v>3</v>
      </c>
      <c r="DF43" s="1" t="str">
        <f>VLOOKUP('Downloaded Data'!CL43,Key!$A$926:$C$927,3)</f>
        <v>Exploration</v>
      </c>
      <c r="DG43" s="1" t="str">
        <f>VLOOKUP('Downloaded Data'!CM43,Key!$A$929:$C$930,3)</f>
        <v>Expressiveness</v>
      </c>
      <c r="DH43" s="1" t="str">
        <f>VLOOKUP('Downloaded Data'!CN43,Key!$A$932:$C$933,3)</f>
        <v>Enjoyment</v>
      </c>
      <c r="DI43" s="1" t="str">
        <f>VLOOKUP('Downloaded Data'!CO43,Key!$A$935:$C$936,3)</f>
        <v>Results_Worth_Effort</v>
      </c>
      <c r="DJ43" s="1" t="str">
        <f>VLOOKUP('Downloaded Data'!CP43,Key!$A$938:$C$939,3)</f>
        <v>Enjoyment</v>
      </c>
      <c r="DK43" s="1" t="str">
        <f>VLOOKUP('Downloaded Data'!CQ43,Key!$A$941:$C$942,3)</f>
        <v>Results_Worth_Effort</v>
      </c>
      <c r="DL43" s="1" t="str">
        <f>VLOOKUP('Downloaded Data'!CR43,Key!$A$944:$C$945,3)</f>
        <v>Expressiveness</v>
      </c>
      <c r="DM43" s="1" t="str">
        <f>VLOOKUP('Downloaded Data'!CS43,Key!$A$947:$C$948,3)</f>
        <v>Collaboration</v>
      </c>
      <c r="DN43" s="1" t="str">
        <f>VLOOKUP('Downloaded Data'!CT43,Key!$A$947:$D$948,3)</f>
        <v>Collaboration</v>
      </c>
      <c r="DO43" s="1" t="str">
        <f>VLOOKUP('Downloaded Data'!CU43,Key!$A$953:$D$954,3)</f>
        <v>Exploration</v>
      </c>
      <c r="DP43" s="1" t="str">
        <f>VLOOKUP('Downloaded Data'!CV43,Key!$A$956:$C$957,3)</f>
        <v>Collaboration</v>
      </c>
      <c r="DQ43" s="1" t="str">
        <f>VLOOKUP('Downloaded Data'!CW43,Key!$A$959:$C$960,3)</f>
        <v>Enjoyment</v>
      </c>
      <c r="DR43" s="1" t="str">
        <f>VLOOKUP('Downloaded Data'!CX43,Key!$A$962:$C$963,3)</f>
        <v>Expressiveness</v>
      </c>
      <c r="DS43" s="1" t="str">
        <f>VLOOKUP('Downloaded Data'!CY43,Key!$A$965:$C$966,3)</f>
        <v>Immersion</v>
      </c>
      <c r="DT43" s="1" t="str">
        <f>VLOOKUP('Downloaded Data'!CZ43,Key!$A$968:$C$969,3)</f>
        <v>Exploration</v>
      </c>
      <c r="DU43" s="1">
        <f t="shared" si="65"/>
        <v>3</v>
      </c>
      <c r="DV43" s="1">
        <f t="shared" si="66"/>
        <v>3</v>
      </c>
      <c r="DW43" s="1">
        <f t="shared" si="67"/>
        <v>3</v>
      </c>
      <c r="DX43" s="1">
        <f t="shared" si="68"/>
        <v>2</v>
      </c>
      <c r="DY43" s="1">
        <f t="shared" si="69"/>
        <v>3</v>
      </c>
      <c r="DZ43" s="1">
        <f t="shared" si="70"/>
        <v>1</v>
      </c>
      <c r="EA43" s="4">
        <f t="shared" si="71"/>
        <v>18</v>
      </c>
      <c r="EB43" s="4">
        <f t="shared" si="72"/>
        <v>19.5</v>
      </c>
      <c r="EC43" s="4">
        <f t="shared" si="73"/>
        <v>19.5</v>
      </c>
      <c r="ED43" s="4">
        <f t="shared" si="74"/>
        <v>13</v>
      </c>
      <c r="EE43" s="4">
        <f t="shared" si="75"/>
        <v>18</v>
      </c>
      <c r="EF43" s="4">
        <f t="shared" si="76"/>
        <v>3.5</v>
      </c>
      <c r="EG43" s="4">
        <f t="shared" si="77"/>
        <v>62</v>
      </c>
      <c r="EH43" s="1" t="str">
        <f>VLOOKUP('Downloaded Data'!DA43,Key!$A$971:$B$972,2)</f>
        <v>B: Music/Painting Interface</v>
      </c>
    </row>
    <row r="44" spans="1:139" x14ac:dyDescent="0.2">
      <c r="A44" t="s">
        <v>600</v>
      </c>
      <c r="B44" t="s">
        <v>579</v>
      </c>
      <c r="C44" t="s">
        <v>109</v>
      </c>
      <c r="D44" s="3">
        <v>21</v>
      </c>
      <c r="E44" s="1" t="str">
        <f>VLOOKUP('Downloaded Data'!E44,Key!$A$5:$B$250,2)</f>
        <v>South Africa</v>
      </c>
      <c r="F44" s="1">
        <f>7 - ('Downloaded Data'!G44 + 1)</f>
        <v>6</v>
      </c>
      <c r="G44" s="1">
        <f>7 - ('Downloaded Data'!H44 + 1)</f>
        <v>5</v>
      </c>
      <c r="H44" s="1">
        <f>'Downloaded Data'!I44 + 1</f>
        <v>6</v>
      </c>
      <c r="I44" s="1">
        <f xml:space="preserve"> 7 - ('Downloaded Data'!J44 + 1)</f>
        <v>5</v>
      </c>
      <c r="J44" s="1">
        <f>'Downloaded Data'!K44 + 1</f>
        <v>5</v>
      </c>
      <c r="K44" s="1">
        <f>'Downloaded Data'!L44 + 1</f>
        <v>5</v>
      </c>
      <c r="L44" s="4">
        <f t="shared" si="39"/>
        <v>5.333333333333333</v>
      </c>
      <c r="M44" s="1">
        <f>7 - ('Downloaded Data'!N44 + 1)</f>
        <v>5</v>
      </c>
      <c r="N44" s="1">
        <f>'Downloaded Data'!O44 + 1</f>
        <v>6</v>
      </c>
      <c r="O44" s="1">
        <f>'Downloaded Data'!P44 + 1</f>
        <v>6</v>
      </c>
      <c r="P44" s="1">
        <f>'Downloaded Data'!Q44 + 1</f>
        <v>6</v>
      </c>
      <c r="Q44" s="1">
        <f>'Downloaded Data'!R44 + 1</f>
        <v>6</v>
      </c>
      <c r="R44" s="1">
        <f>'Downloaded Data'!S44 + 1</f>
        <v>6</v>
      </c>
      <c r="S44" s="4">
        <f t="shared" si="40"/>
        <v>5.833333333333333</v>
      </c>
      <c r="T44" s="1">
        <f>'Downloaded Data'!U44 + 1</f>
        <v>6</v>
      </c>
      <c r="U44" s="1">
        <f xml:space="preserve"> 7 - ('Downloaded Data'!V44 + 1)</f>
        <v>3</v>
      </c>
      <c r="V44" s="1">
        <f>'Downloaded Data'!W44 + 1</f>
        <v>3</v>
      </c>
      <c r="W44" s="1">
        <f>7 - ('Downloaded Data'!X44 + 1)</f>
        <v>3</v>
      </c>
      <c r="X44" s="1">
        <f>7 - ('Downloaded Data'!Y44 + 1)</f>
        <v>4</v>
      </c>
      <c r="Y44" s="1">
        <f>7 - ('Downloaded Data'!Z44 + 1)</f>
        <v>5</v>
      </c>
      <c r="Z44" s="1">
        <f>7 - ('Downloaded Data'!AA44 + 1)</f>
        <v>5</v>
      </c>
      <c r="AA44" s="1">
        <f>'Downloaded Data'!AB44 + 1</f>
        <v>5</v>
      </c>
      <c r="AB44" s="5">
        <f t="shared" si="41"/>
        <v>4.25</v>
      </c>
      <c r="AC44" s="2">
        <f t="shared" si="42"/>
        <v>5.05</v>
      </c>
      <c r="AD44" s="1" t="s">
        <v>108</v>
      </c>
      <c r="AE44" s="3">
        <v>10</v>
      </c>
      <c r="AF44" s="3">
        <v>9</v>
      </c>
      <c r="AG44" s="3">
        <v>10</v>
      </c>
      <c r="AH44" s="3">
        <v>10</v>
      </c>
      <c r="AI44" s="3">
        <v>10</v>
      </c>
      <c r="AJ44" s="3">
        <v>10</v>
      </c>
      <c r="AK44" s="3">
        <v>7</v>
      </c>
      <c r="AL44" s="3">
        <v>9</v>
      </c>
      <c r="AM44" s="4">
        <f t="shared" si="43"/>
        <v>9</v>
      </c>
      <c r="AN44" s="4">
        <f t="shared" si="44"/>
        <v>10</v>
      </c>
      <c r="AO44" s="4">
        <f t="shared" si="45"/>
        <v>10</v>
      </c>
      <c r="AP44" s="4">
        <f t="shared" si="46"/>
        <v>8.5</v>
      </c>
      <c r="AQ44" s="4">
        <f t="shared" si="47"/>
        <v>9.375</v>
      </c>
      <c r="AR44" s="3">
        <v>10</v>
      </c>
      <c r="AS44" s="3">
        <v>10</v>
      </c>
      <c r="AT44" s="3">
        <v>5</v>
      </c>
      <c r="AU44" s="3">
        <v>9</v>
      </c>
      <c r="AV44" s="3">
        <v>6</v>
      </c>
      <c r="AW44" s="3">
        <v>6</v>
      </c>
      <c r="AX44" s="3">
        <v>8</v>
      </c>
      <c r="AY44" s="3">
        <v>8</v>
      </c>
      <c r="AZ44" s="3">
        <v>8</v>
      </c>
      <c r="BA44" s="3">
        <v>9</v>
      </c>
      <c r="BB44" s="3">
        <v>5</v>
      </c>
      <c r="BC44" s="3">
        <v>6</v>
      </c>
      <c r="BD44" s="1" t="str">
        <f>VLOOKUP('Downloaded Data'!AZ44,Key!$A$638:$C$639,3)</f>
        <v>Exploration</v>
      </c>
      <c r="BE44" s="1" t="str">
        <f>VLOOKUP('Downloaded Data'!BA44,Key!$A$641:$C$642,3)</f>
        <v>Expressiveness</v>
      </c>
      <c r="BF44" s="1" t="str">
        <f>VLOOKUP('Downloaded Data'!BB44,Key!$A$644:$C$645,3)</f>
        <v>Immersion</v>
      </c>
      <c r="BG44" s="1" t="str">
        <f>VLOOKUP('Downloaded Data'!BC44,Key!$A$647:$C$648,3)</f>
        <v>Results_Worth_Effort</v>
      </c>
      <c r="BH44" s="1" t="str">
        <f>VLOOKUP('Downloaded Data'!BD44,Key!$A$650:$C$651,3)</f>
        <v>Enjoyment</v>
      </c>
      <c r="BI44" s="1" t="str">
        <f>VLOOKUP('Downloaded Data'!BE44,Key!$A$653:$C$654,3)</f>
        <v>Results_Worth_Effort</v>
      </c>
      <c r="BJ44" s="1" t="str">
        <f>VLOOKUP('Downloaded Data'!BF44,Key!$A$656:$C$657,3)</f>
        <v>Immersion</v>
      </c>
      <c r="BK44" s="1" t="str">
        <f>VLOOKUP('Downloaded Data'!BG44,Key!$A$659:$C$660,3)</f>
        <v>Results_Worth_Effort</v>
      </c>
      <c r="BL44" s="1" t="str">
        <f>VLOOKUP('Downloaded Data'!BH44,Key!$A$662:$C$663,3)</f>
        <v>Expressiveness</v>
      </c>
      <c r="BM44" s="1" t="str">
        <f>VLOOKUP('Downloaded Data'!BI44,Key!$A$665:$C$666,3)</f>
        <v>Immersion</v>
      </c>
      <c r="BN44" s="1" t="str">
        <f>VLOOKUP('Downloaded Data'!BJ44,Key!$A$668:$C$669,3)</f>
        <v>Expressiveness</v>
      </c>
      <c r="BO44" s="1" t="str">
        <f>VLOOKUP('Downloaded Data'!BK44,Key!$A$671:$D$672,3)</f>
        <v>Results_Worth_Effort</v>
      </c>
      <c r="BP44" s="1" t="str">
        <f>VLOOKUP('Downloaded Data'!BL44,Key!$A$674:$C$675,3)</f>
        <v>Expressiveness</v>
      </c>
      <c r="BQ44" s="1" t="str">
        <f>VLOOKUP('Downloaded Data'!BM44,Key!$A$677:$C$678,3)</f>
        <v>Immersion</v>
      </c>
      <c r="BR44" s="1" t="str">
        <f>VLOOKUP('Downloaded Data'!BN44,Key!$A$680:$C$681,3)</f>
        <v>Exploration</v>
      </c>
      <c r="BS44" s="1">
        <f t="shared" si="48"/>
        <v>2</v>
      </c>
      <c r="BT44" s="1">
        <f t="shared" si="49"/>
        <v>4</v>
      </c>
      <c r="BU44" s="1">
        <f t="shared" si="50"/>
        <v>0</v>
      </c>
      <c r="BV44" s="1">
        <f t="shared" si="51"/>
        <v>4</v>
      </c>
      <c r="BW44" s="1">
        <f t="shared" si="52"/>
        <v>1</v>
      </c>
      <c r="BX44" s="1">
        <f t="shared" si="53"/>
        <v>4</v>
      </c>
      <c r="BY44" s="4">
        <f t="shared" si="54"/>
        <v>18</v>
      </c>
      <c r="BZ44" s="4">
        <f t="shared" si="55"/>
        <v>30</v>
      </c>
      <c r="CA44" s="4">
        <f t="shared" si="56"/>
        <v>0</v>
      </c>
      <c r="CB44" s="4">
        <f t="shared" si="57"/>
        <v>36</v>
      </c>
      <c r="CC44" s="4">
        <v>8.5</v>
      </c>
      <c r="CD44" s="4">
        <f t="shared" si="58"/>
        <v>24</v>
      </c>
      <c r="CE44" s="4">
        <f t="shared" si="59"/>
        <v>77.666666666666671</v>
      </c>
      <c r="CF44" s="1" t="s">
        <v>107</v>
      </c>
      <c r="CG44" s="3">
        <v>0</v>
      </c>
      <c r="CH44" s="3">
        <v>0</v>
      </c>
      <c r="CI44" s="3">
        <v>0</v>
      </c>
      <c r="CJ44" s="3">
        <v>0</v>
      </c>
      <c r="CK44" s="3">
        <v>0</v>
      </c>
      <c r="CL44" s="3">
        <v>0</v>
      </c>
      <c r="CM44" s="3">
        <v>0</v>
      </c>
      <c r="CN44" s="3">
        <v>0</v>
      </c>
      <c r="CO44" s="4">
        <f t="shared" si="60"/>
        <v>0</v>
      </c>
      <c r="CP44" s="4">
        <f t="shared" si="61"/>
        <v>0</v>
      </c>
      <c r="CQ44" s="4">
        <f t="shared" si="62"/>
        <v>0</v>
      </c>
      <c r="CR44" s="4">
        <f t="shared" si="63"/>
        <v>0</v>
      </c>
      <c r="CS44" s="4">
        <f t="shared" si="64"/>
        <v>0</v>
      </c>
      <c r="CT44" s="3">
        <v>6</v>
      </c>
      <c r="CU44" s="3">
        <v>7</v>
      </c>
      <c r="CV44" s="3">
        <v>4</v>
      </c>
      <c r="CW44" s="3">
        <v>0</v>
      </c>
      <c r="CX44" s="3">
        <v>7</v>
      </c>
      <c r="CY44" s="3">
        <v>2</v>
      </c>
      <c r="CZ44" s="3">
        <v>0</v>
      </c>
      <c r="DA44" s="3">
        <v>8</v>
      </c>
      <c r="DB44" s="3">
        <v>7</v>
      </c>
      <c r="DC44" s="3">
        <v>2</v>
      </c>
      <c r="DD44" s="3">
        <v>5</v>
      </c>
      <c r="DE44" s="3">
        <v>5</v>
      </c>
      <c r="DF44" s="1" t="str">
        <f>VLOOKUP('Downloaded Data'!CL44,Key!$A$926:$C$927,3)</f>
        <v>Exploration</v>
      </c>
      <c r="DG44" s="1" t="str">
        <f>VLOOKUP('Downloaded Data'!CM44,Key!$A$929:$C$930,3)</f>
        <v>Expressiveness</v>
      </c>
      <c r="DH44" s="1" t="str">
        <f>VLOOKUP('Downloaded Data'!CN44,Key!$A$932:$C$933,3)</f>
        <v>Immersion</v>
      </c>
      <c r="DI44" s="1" t="str">
        <f>VLOOKUP('Downloaded Data'!CO44,Key!$A$935:$C$936,3)</f>
        <v>Immersion</v>
      </c>
      <c r="DJ44" s="1" t="str">
        <f>VLOOKUP('Downloaded Data'!CP44,Key!$A$938:$C$939,3)</f>
        <v>Enjoyment</v>
      </c>
      <c r="DK44" s="1" t="str">
        <f>VLOOKUP('Downloaded Data'!CQ44,Key!$A$941:$C$942,3)</f>
        <v>Results_Worth_Effort</v>
      </c>
      <c r="DL44" s="1" t="str">
        <f>VLOOKUP('Downloaded Data'!CR44,Key!$A$944:$C$945,3)</f>
        <v>Immersion</v>
      </c>
      <c r="DM44" s="1" t="str">
        <f>VLOOKUP('Downloaded Data'!CS44,Key!$A$947:$C$948,3)</f>
        <v>Results_Worth_Effort</v>
      </c>
      <c r="DN44" s="1" t="str">
        <f>VLOOKUP('Downloaded Data'!CT44,Key!$A$947:$D$948,3)</f>
        <v>Collaboration</v>
      </c>
      <c r="DO44" s="1" t="str">
        <f>VLOOKUP('Downloaded Data'!CU44,Key!$A$953:$D$954,3)</f>
        <v>Exploration</v>
      </c>
      <c r="DP44" s="1" t="str">
        <f>VLOOKUP('Downloaded Data'!CV44,Key!$A$956:$C$957,3)</f>
        <v>Expressiveness</v>
      </c>
      <c r="DQ44" s="1" t="str">
        <f>VLOOKUP('Downloaded Data'!CW44,Key!$A$959:$C$960,3)</f>
        <v>Enjoyment</v>
      </c>
      <c r="DR44" s="1" t="str">
        <f>VLOOKUP('Downloaded Data'!CX44,Key!$A$962:$C$963,3)</f>
        <v>Exploration</v>
      </c>
      <c r="DS44" s="1" t="str">
        <f>VLOOKUP('Downloaded Data'!CY44,Key!$A$965:$C$966,3)</f>
        <v>Immersion</v>
      </c>
      <c r="DT44" s="1" t="str">
        <f>VLOOKUP('Downloaded Data'!CZ44,Key!$A$968:$C$969,3)</f>
        <v>Exploration</v>
      </c>
      <c r="DU44" s="1">
        <f t="shared" si="65"/>
        <v>4</v>
      </c>
      <c r="DV44" s="1">
        <f t="shared" si="66"/>
        <v>2</v>
      </c>
      <c r="DW44" s="1">
        <f t="shared" si="67"/>
        <v>1</v>
      </c>
      <c r="DX44" s="1">
        <f t="shared" si="68"/>
        <v>2</v>
      </c>
      <c r="DY44" s="1">
        <f t="shared" si="69"/>
        <v>2</v>
      </c>
      <c r="DZ44" s="1">
        <f t="shared" si="70"/>
        <v>4</v>
      </c>
      <c r="EA44" s="4">
        <f t="shared" si="71"/>
        <v>30</v>
      </c>
      <c r="EB44" s="4">
        <f t="shared" si="72"/>
        <v>9</v>
      </c>
      <c r="EC44" s="4">
        <f t="shared" si="73"/>
        <v>4.5</v>
      </c>
      <c r="ED44" s="4">
        <f t="shared" si="74"/>
        <v>13</v>
      </c>
      <c r="EE44" s="4">
        <f t="shared" si="75"/>
        <v>15</v>
      </c>
      <c r="EF44" s="4">
        <f t="shared" si="76"/>
        <v>14</v>
      </c>
      <c r="EG44" s="4">
        <f t="shared" si="77"/>
        <v>47</v>
      </c>
      <c r="EH44" s="1" t="str">
        <f>VLOOKUP('Downloaded Data'!DA44,Key!$A$971:$B$972,2)</f>
        <v>A: Writing Interface</v>
      </c>
    </row>
    <row r="45" spans="1:139" x14ac:dyDescent="0.2">
      <c r="A45" t="s">
        <v>600</v>
      </c>
      <c r="B45" t="s">
        <v>580</v>
      </c>
      <c r="C45" t="s">
        <v>105</v>
      </c>
      <c r="D45" s="3">
        <v>18</v>
      </c>
      <c r="E45" s="1" t="str">
        <f>VLOOKUP('Downloaded Data'!E45,Key!$A$5:$B$250,2)</f>
        <v>Poland</v>
      </c>
      <c r="F45" s="1">
        <f>7 - ('Downloaded Data'!G45 + 1)</f>
        <v>3</v>
      </c>
      <c r="G45" s="1">
        <f>7 - ('Downloaded Data'!H45 + 1)</f>
        <v>2</v>
      </c>
      <c r="H45" s="1">
        <f>'Downloaded Data'!I45 + 1</f>
        <v>5</v>
      </c>
      <c r="I45" s="1">
        <f xml:space="preserve"> 7 - ('Downloaded Data'!J45 + 1)</f>
        <v>3</v>
      </c>
      <c r="J45" s="1">
        <f>'Downloaded Data'!K45 + 1</f>
        <v>4</v>
      </c>
      <c r="K45" s="1">
        <f>'Downloaded Data'!L45 + 1</f>
        <v>2</v>
      </c>
      <c r="L45" s="4">
        <f t="shared" si="39"/>
        <v>3.1666666666666665</v>
      </c>
      <c r="M45" s="1">
        <f>7 - ('Downloaded Data'!N45 + 1)</f>
        <v>2</v>
      </c>
      <c r="N45" s="1">
        <f>'Downloaded Data'!O45 + 1</f>
        <v>4</v>
      </c>
      <c r="O45" s="1">
        <f>'Downloaded Data'!P45 + 1</f>
        <v>3</v>
      </c>
      <c r="P45" s="1">
        <f>'Downloaded Data'!Q45 + 1</f>
        <v>2</v>
      </c>
      <c r="Q45" s="1">
        <f>'Downloaded Data'!R45 + 1</f>
        <v>3</v>
      </c>
      <c r="R45" s="1">
        <f>'Downloaded Data'!S45 + 1</f>
        <v>2</v>
      </c>
      <c r="S45" s="4">
        <f t="shared" si="40"/>
        <v>2.6666666666666665</v>
      </c>
      <c r="T45" s="1">
        <f>'Downloaded Data'!U45 + 1</f>
        <v>3</v>
      </c>
      <c r="U45" s="1">
        <f xml:space="preserve"> 7 - ('Downloaded Data'!V45 + 1)</f>
        <v>4</v>
      </c>
      <c r="V45" s="1">
        <f>'Downloaded Data'!W45 + 1</f>
        <v>4</v>
      </c>
      <c r="W45" s="1">
        <f>7 - ('Downloaded Data'!X45 + 1)</f>
        <v>2</v>
      </c>
      <c r="X45" s="1">
        <f>7 - ('Downloaded Data'!Y45 + 1)</f>
        <v>3</v>
      </c>
      <c r="Y45" s="1">
        <f>7 - ('Downloaded Data'!Z45 + 1)</f>
        <v>1</v>
      </c>
      <c r="Z45" s="1">
        <f>7 - ('Downloaded Data'!AA45 + 1)</f>
        <v>2</v>
      </c>
      <c r="AA45" s="1">
        <f>'Downloaded Data'!AB45 + 1</f>
        <v>4</v>
      </c>
      <c r="AB45" s="5">
        <f t="shared" si="41"/>
        <v>2.875</v>
      </c>
      <c r="AC45" s="2">
        <f t="shared" si="42"/>
        <v>2.9</v>
      </c>
      <c r="AD45" s="1" t="s">
        <v>106</v>
      </c>
      <c r="AE45" s="3">
        <v>3</v>
      </c>
      <c r="AF45" s="3">
        <v>5</v>
      </c>
      <c r="AG45" s="3">
        <v>3</v>
      </c>
      <c r="AH45" s="3">
        <v>2</v>
      </c>
      <c r="AI45" s="3">
        <v>5</v>
      </c>
      <c r="AJ45" s="3">
        <v>6</v>
      </c>
      <c r="AK45" s="3">
        <v>8</v>
      </c>
      <c r="AL45" s="3">
        <v>9</v>
      </c>
      <c r="AM45" s="4">
        <f t="shared" si="43"/>
        <v>7</v>
      </c>
      <c r="AN45" s="4">
        <f t="shared" si="44"/>
        <v>3.5</v>
      </c>
      <c r="AO45" s="4">
        <f t="shared" si="45"/>
        <v>3</v>
      </c>
      <c r="AP45" s="4">
        <f t="shared" si="46"/>
        <v>7</v>
      </c>
      <c r="AQ45" s="4">
        <f t="shared" si="47"/>
        <v>5.125</v>
      </c>
      <c r="AR45" s="3">
        <v>2</v>
      </c>
      <c r="AS45" s="3">
        <v>3</v>
      </c>
      <c r="AT45" s="3">
        <v>4</v>
      </c>
      <c r="AU45" s="3">
        <v>5</v>
      </c>
      <c r="AV45" s="3">
        <v>3</v>
      </c>
      <c r="AW45" s="3">
        <v>7</v>
      </c>
      <c r="AX45" s="3">
        <v>8</v>
      </c>
      <c r="AY45" s="3">
        <v>5</v>
      </c>
      <c r="AZ45" s="3">
        <v>2</v>
      </c>
      <c r="BA45" s="3">
        <v>2</v>
      </c>
      <c r="BB45" s="3">
        <v>7</v>
      </c>
      <c r="BC45" s="3">
        <v>8</v>
      </c>
      <c r="BD45" s="1" t="str">
        <f>VLOOKUP('Downloaded Data'!AZ45,Key!$A$638:$C$639,3)</f>
        <v>Exploration</v>
      </c>
      <c r="BE45" s="1" t="str">
        <f>VLOOKUP('Downloaded Data'!BA45,Key!$A$641:$C$642,3)</f>
        <v>Results_Worth_Effort</v>
      </c>
      <c r="BF45" s="1" t="str">
        <f>VLOOKUP('Downloaded Data'!BB45,Key!$A$644:$C$645,3)</f>
        <v>Enjoyment</v>
      </c>
      <c r="BG45" s="1" t="str">
        <f>VLOOKUP('Downloaded Data'!BC45,Key!$A$647:$C$648,3)</f>
        <v>Results_Worth_Effort</v>
      </c>
      <c r="BH45" s="1" t="str">
        <f>VLOOKUP('Downloaded Data'!BD45,Key!$A$650:$C$651,3)</f>
        <v>Enjoyment</v>
      </c>
      <c r="BI45" s="1" t="str">
        <f>VLOOKUP('Downloaded Data'!BE45,Key!$A$653:$C$654,3)</f>
        <v>Exploration</v>
      </c>
      <c r="BJ45" s="1" t="str">
        <f>VLOOKUP('Downloaded Data'!BF45,Key!$A$656:$C$657,3)</f>
        <v>Immersion</v>
      </c>
      <c r="BK45" s="1" t="str">
        <f>VLOOKUP('Downloaded Data'!BG45,Key!$A$659:$C$660,3)</f>
        <v>Collaboration</v>
      </c>
      <c r="BL45" s="1" t="str">
        <f>VLOOKUP('Downloaded Data'!BH45,Key!$A$662:$C$663,3)</f>
        <v>Enjoyment</v>
      </c>
      <c r="BM45" s="1" t="str">
        <f>VLOOKUP('Downloaded Data'!BI45,Key!$A$665:$C$666,3)</f>
        <v>Exploration</v>
      </c>
      <c r="BN45" s="1" t="str">
        <f>VLOOKUP('Downloaded Data'!BJ45,Key!$A$668:$C$669,3)</f>
        <v>Expressiveness</v>
      </c>
      <c r="BO45" s="1" t="str">
        <f>VLOOKUP('Downloaded Data'!BK45,Key!$A$671:$D$672,3)</f>
        <v>Enjoyment</v>
      </c>
      <c r="BP45" s="1" t="str">
        <f>VLOOKUP('Downloaded Data'!BL45,Key!$A$674:$C$675,3)</f>
        <v>Expressiveness</v>
      </c>
      <c r="BQ45" s="1" t="str">
        <f>VLOOKUP('Downloaded Data'!BM45,Key!$A$677:$C$678,3)</f>
        <v>Immersion</v>
      </c>
      <c r="BR45" s="1" t="str">
        <f>VLOOKUP('Downloaded Data'!BN45,Key!$A$680:$C$681,3)</f>
        <v>Exploration</v>
      </c>
      <c r="BS45" s="1">
        <f t="shared" si="48"/>
        <v>4</v>
      </c>
      <c r="BT45" s="1">
        <f t="shared" si="49"/>
        <v>2</v>
      </c>
      <c r="BU45" s="1">
        <f t="shared" si="50"/>
        <v>1</v>
      </c>
      <c r="BV45" s="1">
        <f t="shared" si="51"/>
        <v>2</v>
      </c>
      <c r="BW45" s="1">
        <f t="shared" si="52"/>
        <v>4</v>
      </c>
      <c r="BX45" s="1">
        <f t="shared" si="53"/>
        <v>2</v>
      </c>
      <c r="BY45" s="4">
        <f t="shared" si="54"/>
        <v>16</v>
      </c>
      <c r="BZ45" s="4">
        <f t="shared" si="55"/>
        <v>5</v>
      </c>
      <c r="CA45" s="4">
        <f t="shared" si="56"/>
        <v>5.5</v>
      </c>
      <c r="CB45" s="4">
        <f t="shared" si="57"/>
        <v>4</v>
      </c>
      <c r="CC45" s="4">
        <v>26</v>
      </c>
      <c r="CD45" s="4">
        <f t="shared" si="58"/>
        <v>15</v>
      </c>
      <c r="CE45" s="4">
        <f t="shared" si="59"/>
        <v>47.666666666666664</v>
      </c>
      <c r="CF45" s="1" t="s">
        <v>107</v>
      </c>
      <c r="CG45" s="3">
        <v>2</v>
      </c>
      <c r="CH45" s="3">
        <v>4</v>
      </c>
      <c r="CI45" s="3">
        <v>5</v>
      </c>
      <c r="CJ45" s="3">
        <v>5</v>
      </c>
      <c r="CK45" s="3">
        <v>7</v>
      </c>
      <c r="CL45" s="3">
        <v>6</v>
      </c>
      <c r="CM45" s="3">
        <v>2</v>
      </c>
      <c r="CN45" s="3">
        <v>3</v>
      </c>
      <c r="CO45" s="4">
        <f t="shared" si="60"/>
        <v>3.5</v>
      </c>
      <c r="CP45" s="4">
        <f t="shared" si="61"/>
        <v>6</v>
      </c>
      <c r="CQ45" s="4">
        <f t="shared" si="62"/>
        <v>3.5</v>
      </c>
      <c r="CR45" s="4">
        <f t="shared" si="63"/>
        <v>4</v>
      </c>
      <c r="CS45" s="4">
        <f t="shared" si="64"/>
        <v>4.25</v>
      </c>
      <c r="CT45" s="3">
        <v>2</v>
      </c>
      <c r="CU45" s="3">
        <v>3</v>
      </c>
      <c r="CV45" s="3">
        <v>4</v>
      </c>
      <c r="CW45" s="3">
        <v>2</v>
      </c>
      <c r="CX45" s="3">
        <v>6</v>
      </c>
      <c r="CY45" s="3">
        <v>7</v>
      </c>
      <c r="CZ45" s="3">
        <v>6</v>
      </c>
      <c r="DA45" s="3">
        <v>7</v>
      </c>
      <c r="DB45" s="3">
        <v>8</v>
      </c>
      <c r="DC45" s="3">
        <v>9</v>
      </c>
      <c r="DD45" s="3">
        <v>7</v>
      </c>
      <c r="DE45" s="3">
        <v>6</v>
      </c>
      <c r="DF45" s="1" t="str">
        <f>VLOOKUP('Downloaded Data'!CL45,Key!$A$926:$C$927,3)</f>
        <v>Exploration</v>
      </c>
      <c r="DG45" s="1" t="str">
        <f>VLOOKUP('Downloaded Data'!CM45,Key!$A$929:$C$930,3)</f>
        <v>Results_Worth_Effort</v>
      </c>
      <c r="DH45" s="1" t="str">
        <f>VLOOKUP('Downloaded Data'!CN45,Key!$A$932:$C$933,3)</f>
        <v>Immersion</v>
      </c>
      <c r="DI45" s="1" t="str">
        <f>VLOOKUP('Downloaded Data'!CO45,Key!$A$935:$C$936,3)</f>
        <v>Results_Worth_Effort</v>
      </c>
      <c r="DJ45" s="1" t="str">
        <f>VLOOKUP('Downloaded Data'!CP45,Key!$A$938:$C$939,3)</f>
        <v>Collaboration</v>
      </c>
      <c r="DK45" s="1" t="str">
        <f>VLOOKUP('Downloaded Data'!CQ45,Key!$A$941:$C$942,3)</f>
        <v>Exploration</v>
      </c>
      <c r="DL45" s="1" t="str">
        <f>VLOOKUP('Downloaded Data'!CR45,Key!$A$944:$C$945,3)</f>
        <v>Immersion</v>
      </c>
      <c r="DM45" s="1" t="str">
        <f>VLOOKUP('Downloaded Data'!CS45,Key!$A$947:$C$948,3)</f>
        <v>Results_Worth_Effort</v>
      </c>
      <c r="DN45" s="1" t="str">
        <f>VLOOKUP('Downloaded Data'!CT45,Key!$A$947:$D$948,3)</f>
        <v>Collaboration</v>
      </c>
      <c r="DO45" s="1" t="str">
        <f>VLOOKUP('Downloaded Data'!CU45,Key!$A$953:$D$954,3)</f>
        <v>Immersion</v>
      </c>
      <c r="DP45" s="1" t="str">
        <f>VLOOKUP('Downloaded Data'!CV45,Key!$A$956:$C$957,3)</f>
        <v>Expressiveness</v>
      </c>
      <c r="DQ45" s="1" t="str">
        <f>VLOOKUP('Downloaded Data'!CW45,Key!$A$959:$C$960,3)</f>
        <v>Enjoyment</v>
      </c>
      <c r="DR45" s="1" t="str">
        <f>VLOOKUP('Downloaded Data'!CX45,Key!$A$962:$C$963,3)</f>
        <v>Exploration</v>
      </c>
      <c r="DS45" s="1" t="str">
        <f>VLOOKUP('Downloaded Data'!CY45,Key!$A$965:$C$966,3)</f>
        <v>Immersion</v>
      </c>
      <c r="DT45" s="1" t="str">
        <f>VLOOKUP('Downloaded Data'!CZ45,Key!$A$968:$C$969,3)</f>
        <v>Exploration</v>
      </c>
      <c r="DU45" s="1">
        <f t="shared" si="65"/>
        <v>4</v>
      </c>
      <c r="DV45" s="1">
        <f t="shared" si="66"/>
        <v>1</v>
      </c>
      <c r="DW45" s="1">
        <f t="shared" si="67"/>
        <v>2</v>
      </c>
      <c r="DX45" s="1">
        <f t="shared" si="68"/>
        <v>3</v>
      </c>
      <c r="DY45" s="1">
        <f t="shared" si="69"/>
        <v>1</v>
      </c>
      <c r="DZ45" s="1">
        <f t="shared" si="70"/>
        <v>4</v>
      </c>
      <c r="EA45" s="4">
        <f t="shared" si="71"/>
        <v>20</v>
      </c>
      <c r="EB45" s="4">
        <f t="shared" si="72"/>
        <v>7.5</v>
      </c>
      <c r="EC45" s="4">
        <f t="shared" si="73"/>
        <v>11</v>
      </c>
      <c r="ED45" s="4">
        <f t="shared" si="74"/>
        <v>15</v>
      </c>
      <c r="EE45" s="4">
        <f t="shared" si="75"/>
        <v>5</v>
      </c>
      <c r="EF45" s="4">
        <f t="shared" si="76"/>
        <v>26</v>
      </c>
      <c r="EG45" s="4">
        <f t="shared" si="77"/>
        <v>55.666666666666664</v>
      </c>
      <c r="EH45" s="1" t="str">
        <f>VLOOKUP('Downloaded Data'!DA45,Key!$A$971:$B$972,2)</f>
        <v>B: Music/Painting Interface</v>
      </c>
    </row>
    <row r="46" spans="1:139" x14ac:dyDescent="0.2">
      <c r="A46" t="s">
        <v>600</v>
      </c>
      <c r="B46" t="s">
        <v>580</v>
      </c>
      <c r="C46" t="s">
        <v>109</v>
      </c>
      <c r="D46" s="3">
        <v>30</v>
      </c>
      <c r="E46" s="1" t="str">
        <f>VLOOKUP('Downloaded Data'!E46,Key!$A$5:$B$250,2)</f>
        <v>South Africa</v>
      </c>
      <c r="F46" s="1">
        <f>7 - ('Downloaded Data'!G46 + 1)</f>
        <v>4</v>
      </c>
      <c r="G46" s="1">
        <f>7 - ('Downloaded Data'!H46 + 1)</f>
        <v>5</v>
      </c>
      <c r="H46" s="1">
        <f>'Downloaded Data'!I46 + 1</f>
        <v>5</v>
      </c>
      <c r="I46" s="1">
        <f xml:space="preserve"> 7 - ('Downloaded Data'!J46 + 1)</f>
        <v>5</v>
      </c>
      <c r="J46" s="1">
        <f>'Downloaded Data'!K46 + 1</f>
        <v>5</v>
      </c>
      <c r="K46" s="1">
        <f>'Downloaded Data'!L46 + 1</f>
        <v>5</v>
      </c>
      <c r="L46" s="4">
        <f t="shared" si="39"/>
        <v>4.833333333333333</v>
      </c>
      <c r="M46" s="1">
        <f>7 - ('Downloaded Data'!N46 + 1)</f>
        <v>6</v>
      </c>
      <c r="N46" s="1">
        <f>'Downloaded Data'!O46 + 1</f>
        <v>6</v>
      </c>
      <c r="O46" s="1">
        <f>'Downloaded Data'!P46 + 1</f>
        <v>5</v>
      </c>
      <c r="P46" s="1">
        <f>'Downloaded Data'!Q46 + 1</f>
        <v>5</v>
      </c>
      <c r="Q46" s="1">
        <f>'Downloaded Data'!R46 + 1</f>
        <v>5</v>
      </c>
      <c r="R46" s="1">
        <f>'Downloaded Data'!S46 + 1</f>
        <v>5</v>
      </c>
      <c r="S46" s="4">
        <f t="shared" si="40"/>
        <v>5.333333333333333</v>
      </c>
      <c r="T46" s="1">
        <f>'Downloaded Data'!U46 + 1</f>
        <v>5</v>
      </c>
      <c r="U46" s="1">
        <f xml:space="preserve"> 7 - ('Downloaded Data'!V46 + 1)</f>
        <v>2</v>
      </c>
      <c r="V46" s="1">
        <f>'Downloaded Data'!W46 + 1</f>
        <v>4</v>
      </c>
      <c r="W46" s="1">
        <f>7 - ('Downloaded Data'!X46 + 1)</f>
        <v>3</v>
      </c>
      <c r="X46" s="1">
        <f>7 - ('Downloaded Data'!Y46 + 1)</f>
        <v>4</v>
      </c>
      <c r="Y46" s="1">
        <f>7 - ('Downloaded Data'!Z46 + 1)</f>
        <v>4</v>
      </c>
      <c r="Z46" s="1">
        <f>7 - ('Downloaded Data'!AA46 + 1)</f>
        <v>3</v>
      </c>
      <c r="AA46" s="1">
        <f>'Downloaded Data'!AB46 + 1</f>
        <v>4</v>
      </c>
      <c r="AB46" s="5">
        <f t="shared" si="41"/>
        <v>3.625</v>
      </c>
      <c r="AC46" s="2">
        <f t="shared" si="42"/>
        <v>4.5</v>
      </c>
      <c r="AD46" s="1" t="s">
        <v>114</v>
      </c>
      <c r="AE46" s="3">
        <v>9</v>
      </c>
      <c r="AF46" s="3">
        <v>9</v>
      </c>
      <c r="AG46" s="3">
        <v>9</v>
      </c>
      <c r="AH46" s="3">
        <v>9</v>
      </c>
      <c r="AI46" s="3">
        <v>8</v>
      </c>
      <c r="AJ46" s="3">
        <v>8</v>
      </c>
      <c r="AK46" s="3">
        <v>9</v>
      </c>
      <c r="AL46" s="3">
        <v>9</v>
      </c>
      <c r="AM46" s="4">
        <f t="shared" si="43"/>
        <v>9</v>
      </c>
      <c r="AN46" s="4">
        <f t="shared" si="44"/>
        <v>8.5</v>
      </c>
      <c r="AO46" s="4">
        <f t="shared" si="45"/>
        <v>9</v>
      </c>
      <c r="AP46" s="4">
        <f t="shared" si="46"/>
        <v>8.5</v>
      </c>
      <c r="AQ46" s="4">
        <f t="shared" si="47"/>
        <v>8.75</v>
      </c>
      <c r="AR46" s="3">
        <v>8</v>
      </c>
      <c r="AS46" s="3">
        <v>9</v>
      </c>
      <c r="AT46" s="3">
        <v>9</v>
      </c>
      <c r="AU46" s="3">
        <v>8</v>
      </c>
      <c r="AV46" s="3">
        <v>9</v>
      </c>
      <c r="AW46" s="3">
        <v>8</v>
      </c>
      <c r="AX46" s="3">
        <v>9</v>
      </c>
      <c r="AY46" s="3">
        <v>9</v>
      </c>
      <c r="AZ46" s="3">
        <v>8</v>
      </c>
      <c r="BA46" s="3">
        <v>8</v>
      </c>
      <c r="BB46" s="3">
        <v>8</v>
      </c>
      <c r="BC46" s="3">
        <v>8</v>
      </c>
      <c r="BD46" s="1" t="str">
        <f>VLOOKUP('Downloaded Data'!AZ46,Key!$A$638:$C$639,3)</f>
        <v>Exploration</v>
      </c>
      <c r="BE46" s="1" t="str">
        <f>VLOOKUP('Downloaded Data'!BA46,Key!$A$641:$C$642,3)</f>
        <v>Expressiveness</v>
      </c>
      <c r="BF46" s="1" t="str">
        <f>VLOOKUP('Downloaded Data'!BB46,Key!$A$644:$C$645,3)</f>
        <v>Immersion</v>
      </c>
      <c r="BG46" s="1" t="str">
        <f>VLOOKUP('Downloaded Data'!BC46,Key!$A$647:$C$648,3)</f>
        <v>Immersion</v>
      </c>
      <c r="BH46" s="1" t="str">
        <f>VLOOKUP('Downloaded Data'!BD46,Key!$A$650:$C$651,3)</f>
        <v>Enjoyment</v>
      </c>
      <c r="BI46" s="1" t="str">
        <f>VLOOKUP('Downloaded Data'!BE46,Key!$A$653:$C$654,3)</f>
        <v>Exploration</v>
      </c>
      <c r="BJ46" s="1" t="str">
        <f>VLOOKUP('Downloaded Data'!BF46,Key!$A$656:$C$657,3)</f>
        <v>Immersion</v>
      </c>
      <c r="BK46" s="1" t="str">
        <f>VLOOKUP('Downloaded Data'!BG46,Key!$A$659:$C$660,3)</f>
        <v>Collaboration</v>
      </c>
      <c r="BL46" s="1" t="str">
        <f>VLOOKUP('Downloaded Data'!BH46,Key!$A$662:$C$663,3)</f>
        <v>Expressiveness</v>
      </c>
      <c r="BM46" s="1" t="str">
        <f>VLOOKUP('Downloaded Data'!BI46,Key!$A$665:$C$666,3)</f>
        <v>Exploration</v>
      </c>
      <c r="BN46" s="1" t="str">
        <f>VLOOKUP('Downloaded Data'!BJ46,Key!$A$668:$C$669,3)</f>
        <v>Expressiveness</v>
      </c>
      <c r="BO46" s="1" t="str">
        <f>VLOOKUP('Downloaded Data'!BK46,Key!$A$671:$D$672,3)</f>
        <v>Enjoyment</v>
      </c>
      <c r="BP46" s="1" t="str">
        <f>VLOOKUP('Downloaded Data'!BL46,Key!$A$674:$C$675,3)</f>
        <v>Expressiveness</v>
      </c>
      <c r="BQ46" s="1" t="str">
        <f>VLOOKUP('Downloaded Data'!BM46,Key!$A$677:$C$678,3)</f>
        <v>Immersion</v>
      </c>
      <c r="BR46" s="1" t="str">
        <f>VLOOKUP('Downloaded Data'!BN46,Key!$A$680:$C$681,3)</f>
        <v>Exploration</v>
      </c>
      <c r="BS46" s="1">
        <f t="shared" si="48"/>
        <v>4</v>
      </c>
      <c r="BT46" s="1">
        <f t="shared" si="49"/>
        <v>4</v>
      </c>
      <c r="BU46" s="1">
        <f t="shared" si="50"/>
        <v>1</v>
      </c>
      <c r="BV46" s="1">
        <f t="shared" si="51"/>
        <v>0</v>
      </c>
      <c r="BW46" s="1">
        <f t="shared" si="52"/>
        <v>2</v>
      </c>
      <c r="BX46" s="1">
        <f t="shared" si="53"/>
        <v>4</v>
      </c>
      <c r="BY46" s="4">
        <f t="shared" si="54"/>
        <v>36</v>
      </c>
      <c r="BZ46" s="4">
        <f t="shared" si="55"/>
        <v>34</v>
      </c>
      <c r="CA46" s="4">
        <f t="shared" si="56"/>
        <v>8.5</v>
      </c>
      <c r="CB46" s="4">
        <f t="shared" si="57"/>
        <v>0</v>
      </c>
      <c r="CC46" s="4">
        <v>17</v>
      </c>
      <c r="CD46" s="4">
        <f t="shared" si="58"/>
        <v>32</v>
      </c>
      <c r="CE46" s="4">
        <f t="shared" si="59"/>
        <v>85</v>
      </c>
      <c r="CF46" s="1" t="s">
        <v>113</v>
      </c>
      <c r="CG46" s="3">
        <v>8</v>
      </c>
      <c r="CH46" s="3">
        <v>8</v>
      </c>
      <c r="CI46" s="3">
        <v>8</v>
      </c>
      <c r="CJ46" s="3">
        <v>7</v>
      </c>
      <c r="CK46" s="3">
        <v>6</v>
      </c>
      <c r="CL46" s="3">
        <v>9</v>
      </c>
      <c r="CM46" s="3">
        <v>9</v>
      </c>
      <c r="CN46" s="3">
        <v>7</v>
      </c>
      <c r="CO46" s="4">
        <f t="shared" si="60"/>
        <v>7.5</v>
      </c>
      <c r="CP46" s="4">
        <f t="shared" si="61"/>
        <v>6.5</v>
      </c>
      <c r="CQ46" s="4">
        <f t="shared" si="62"/>
        <v>8</v>
      </c>
      <c r="CR46" s="4">
        <f t="shared" si="63"/>
        <v>9</v>
      </c>
      <c r="CS46" s="4">
        <f t="shared" si="64"/>
        <v>7.75</v>
      </c>
      <c r="CT46" s="3">
        <v>9</v>
      </c>
      <c r="CU46" s="3">
        <v>8</v>
      </c>
      <c r="CV46" s="3">
        <v>8</v>
      </c>
      <c r="CW46" s="3">
        <v>7</v>
      </c>
      <c r="CX46" s="3">
        <v>7</v>
      </c>
      <c r="CY46" s="3">
        <v>9</v>
      </c>
      <c r="CZ46" s="3">
        <v>8</v>
      </c>
      <c r="DA46" s="3">
        <v>8</v>
      </c>
      <c r="DB46" s="3">
        <v>9</v>
      </c>
      <c r="DC46" s="3">
        <v>9</v>
      </c>
      <c r="DD46" s="3">
        <v>8</v>
      </c>
      <c r="DE46" s="3">
        <v>7</v>
      </c>
      <c r="DF46" s="1" t="str">
        <f>VLOOKUP('Downloaded Data'!CL46,Key!$A$926:$C$927,3)</f>
        <v>Exploration</v>
      </c>
      <c r="DG46" s="1" t="str">
        <f>VLOOKUP('Downloaded Data'!CM46,Key!$A$929:$C$930,3)</f>
        <v>Results_Worth_Effort</v>
      </c>
      <c r="DH46" s="1" t="str">
        <f>VLOOKUP('Downloaded Data'!CN46,Key!$A$932:$C$933,3)</f>
        <v>Immersion</v>
      </c>
      <c r="DI46" s="1" t="str">
        <f>VLOOKUP('Downloaded Data'!CO46,Key!$A$935:$C$936,3)</f>
        <v>Results_Worth_Effort</v>
      </c>
      <c r="DJ46" s="1" t="str">
        <f>VLOOKUP('Downloaded Data'!CP46,Key!$A$938:$C$939,3)</f>
        <v>Collaboration</v>
      </c>
      <c r="DK46" s="1" t="str">
        <f>VLOOKUP('Downloaded Data'!CQ46,Key!$A$941:$C$942,3)</f>
        <v>Exploration</v>
      </c>
      <c r="DL46" s="1" t="str">
        <f>VLOOKUP('Downloaded Data'!CR46,Key!$A$944:$C$945,3)</f>
        <v>Immersion</v>
      </c>
      <c r="DM46" s="1" t="str">
        <f>VLOOKUP('Downloaded Data'!CS46,Key!$A$947:$C$948,3)</f>
        <v>Results_Worth_Effort</v>
      </c>
      <c r="DN46" s="1" t="str">
        <f>VLOOKUP('Downloaded Data'!CT46,Key!$A$947:$D$948,3)</f>
        <v>Collaboration</v>
      </c>
      <c r="DO46" s="1" t="str">
        <f>VLOOKUP('Downloaded Data'!CU46,Key!$A$953:$D$954,3)</f>
        <v>Exploration</v>
      </c>
      <c r="DP46" s="1" t="str">
        <f>VLOOKUP('Downloaded Data'!CV46,Key!$A$956:$C$957,3)</f>
        <v>Collaboration</v>
      </c>
      <c r="DQ46" s="1" t="str">
        <f>VLOOKUP('Downloaded Data'!CW46,Key!$A$959:$C$960,3)</f>
        <v>Results_Worth_Effort</v>
      </c>
      <c r="DR46" s="1" t="str">
        <f>VLOOKUP('Downloaded Data'!CX46,Key!$A$962:$C$963,3)</f>
        <v>Exploration</v>
      </c>
      <c r="DS46" s="1" t="str">
        <f>VLOOKUP('Downloaded Data'!CY46,Key!$A$965:$C$966,3)</f>
        <v>Immersion</v>
      </c>
      <c r="DT46" s="1" t="str">
        <f>VLOOKUP('Downloaded Data'!CZ46,Key!$A$968:$C$969,3)</f>
        <v>Exploration</v>
      </c>
      <c r="DU46" s="1">
        <f t="shared" si="65"/>
        <v>5</v>
      </c>
      <c r="DV46" s="1">
        <f t="shared" si="66"/>
        <v>0</v>
      </c>
      <c r="DW46" s="1">
        <f t="shared" si="67"/>
        <v>3</v>
      </c>
      <c r="DX46" s="1">
        <f t="shared" si="68"/>
        <v>4</v>
      </c>
      <c r="DY46" s="1">
        <f t="shared" si="69"/>
        <v>0</v>
      </c>
      <c r="DZ46" s="1">
        <f t="shared" si="70"/>
        <v>3</v>
      </c>
      <c r="EA46" s="4">
        <f t="shared" si="71"/>
        <v>40</v>
      </c>
      <c r="EB46" s="4">
        <f t="shared" si="72"/>
        <v>0</v>
      </c>
      <c r="EC46" s="4">
        <f t="shared" si="73"/>
        <v>24</v>
      </c>
      <c r="ED46" s="4">
        <f t="shared" si="74"/>
        <v>36</v>
      </c>
      <c r="EE46" s="4">
        <f t="shared" si="75"/>
        <v>0</v>
      </c>
      <c r="EF46" s="4">
        <f t="shared" si="76"/>
        <v>24</v>
      </c>
      <c r="EG46" s="4">
        <f t="shared" si="77"/>
        <v>82.666666666666671</v>
      </c>
      <c r="EH46" s="1" t="str">
        <f>VLOOKUP('Downloaded Data'!DA46,Key!$A$971:$B$972,2)</f>
        <v>A: Writing Interface</v>
      </c>
    </row>
    <row r="47" spans="1:139" x14ac:dyDescent="0.2">
      <c r="A47" t="s">
        <v>600</v>
      </c>
      <c r="B47" t="s">
        <v>579</v>
      </c>
      <c r="C47" t="s">
        <v>109</v>
      </c>
      <c r="D47" s="3">
        <v>25</v>
      </c>
      <c r="E47" s="1" t="str">
        <f>VLOOKUP('Downloaded Data'!E47,Key!$A$5:$B$250,2)</f>
        <v>South Africa</v>
      </c>
      <c r="F47" s="1">
        <f>7 - ('Downloaded Data'!G47 + 1)</f>
        <v>1</v>
      </c>
      <c r="G47" s="1">
        <f>7 - ('Downloaded Data'!H47 + 1)</f>
        <v>6</v>
      </c>
      <c r="H47" s="1">
        <f>'Downloaded Data'!I47 + 1</f>
        <v>6</v>
      </c>
      <c r="I47" s="1">
        <f xml:space="preserve"> 7 - ('Downloaded Data'!J47 + 1)</f>
        <v>1</v>
      </c>
      <c r="J47" s="1">
        <f>'Downloaded Data'!K47 + 1</f>
        <v>6</v>
      </c>
      <c r="K47" s="1">
        <f>'Downloaded Data'!L47 + 1</f>
        <v>6</v>
      </c>
      <c r="L47" s="4">
        <f t="shared" si="39"/>
        <v>4.333333333333333</v>
      </c>
      <c r="M47" s="1">
        <f>7 - ('Downloaded Data'!N47 + 1)</f>
        <v>6</v>
      </c>
      <c r="N47" s="1">
        <f>'Downloaded Data'!O47 + 1</f>
        <v>6</v>
      </c>
      <c r="O47" s="1">
        <f>'Downloaded Data'!P47 + 1</f>
        <v>6</v>
      </c>
      <c r="P47" s="1">
        <f>'Downloaded Data'!Q47 + 1</f>
        <v>3</v>
      </c>
      <c r="Q47" s="1">
        <f>'Downloaded Data'!R47 + 1</f>
        <v>6</v>
      </c>
      <c r="R47" s="1">
        <f>'Downloaded Data'!S47 + 1</f>
        <v>6</v>
      </c>
      <c r="S47" s="4">
        <f t="shared" si="40"/>
        <v>5.5</v>
      </c>
      <c r="T47" s="1">
        <f>'Downloaded Data'!U47 + 1</f>
        <v>5</v>
      </c>
      <c r="U47" s="1">
        <f xml:space="preserve"> 7 - ('Downloaded Data'!V47 + 1)</f>
        <v>5</v>
      </c>
      <c r="V47" s="1">
        <f>'Downloaded Data'!W47 + 1</f>
        <v>2</v>
      </c>
      <c r="W47" s="1">
        <f>7 - ('Downloaded Data'!X47 + 1)</f>
        <v>1</v>
      </c>
      <c r="X47" s="1">
        <f>7 - ('Downloaded Data'!Y47 + 1)</f>
        <v>3</v>
      </c>
      <c r="Y47" s="1">
        <f>7 - ('Downloaded Data'!Z47 + 1)</f>
        <v>6</v>
      </c>
      <c r="Z47" s="1">
        <f>7 - ('Downloaded Data'!AA47 + 1)</f>
        <v>6</v>
      </c>
      <c r="AA47" s="1">
        <f>'Downloaded Data'!AB47 + 1</f>
        <v>4</v>
      </c>
      <c r="AB47" s="5">
        <f t="shared" si="41"/>
        <v>4</v>
      </c>
      <c r="AC47" s="2">
        <f t="shared" si="42"/>
        <v>4.55</v>
      </c>
      <c r="AD47" s="1" t="s">
        <v>108</v>
      </c>
      <c r="AE47" s="3">
        <v>10</v>
      </c>
      <c r="AF47" s="3">
        <v>10</v>
      </c>
      <c r="AG47" s="3">
        <v>8</v>
      </c>
      <c r="AH47" s="3">
        <v>10</v>
      </c>
      <c r="AI47" s="3">
        <v>8</v>
      </c>
      <c r="AJ47" s="3">
        <v>8</v>
      </c>
      <c r="AK47" s="3">
        <v>8</v>
      </c>
      <c r="AL47" s="3">
        <v>10</v>
      </c>
      <c r="AM47" s="4">
        <f t="shared" si="43"/>
        <v>10</v>
      </c>
      <c r="AN47" s="4">
        <f t="shared" si="44"/>
        <v>9</v>
      </c>
      <c r="AO47" s="4">
        <f t="shared" si="45"/>
        <v>9</v>
      </c>
      <c r="AP47" s="4">
        <f t="shared" si="46"/>
        <v>8</v>
      </c>
      <c r="AQ47" s="4">
        <f t="shared" si="47"/>
        <v>9</v>
      </c>
      <c r="AR47" s="3">
        <v>10</v>
      </c>
      <c r="AS47" s="3">
        <v>8</v>
      </c>
      <c r="AT47" s="3">
        <v>10</v>
      </c>
      <c r="AU47" s="3">
        <v>10</v>
      </c>
      <c r="AV47" s="3">
        <v>10</v>
      </c>
      <c r="AW47" s="3">
        <v>7</v>
      </c>
      <c r="AX47" s="3">
        <v>7</v>
      </c>
      <c r="AY47" s="3">
        <v>7</v>
      </c>
      <c r="AZ47" s="3">
        <v>10</v>
      </c>
      <c r="BA47" s="3">
        <v>8</v>
      </c>
      <c r="BB47" s="3">
        <v>10</v>
      </c>
      <c r="BC47" s="3">
        <v>9</v>
      </c>
      <c r="BD47" s="1" t="str">
        <f>VLOOKUP('Downloaded Data'!AZ47,Key!$A$638:$C$639,3)</f>
        <v>Exploration</v>
      </c>
      <c r="BE47" s="1" t="str">
        <f>VLOOKUP('Downloaded Data'!BA47,Key!$A$641:$C$642,3)</f>
        <v>Results_Worth_Effort</v>
      </c>
      <c r="BF47" s="1" t="str">
        <f>VLOOKUP('Downloaded Data'!BB47,Key!$A$644:$C$645,3)</f>
        <v>Enjoyment</v>
      </c>
      <c r="BG47" s="1" t="str">
        <f>VLOOKUP('Downloaded Data'!BC47,Key!$A$647:$C$648,3)</f>
        <v>Immersion</v>
      </c>
      <c r="BH47" s="1" t="str">
        <f>VLOOKUP('Downloaded Data'!BD47,Key!$A$650:$C$651,3)</f>
        <v>Enjoyment</v>
      </c>
      <c r="BI47" s="1" t="str">
        <f>VLOOKUP('Downloaded Data'!BE47,Key!$A$653:$C$654,3)</f>
        <v>Results_Worth_Effort</v>
      </c>
      <c r="BJ47" s="1" t="str">
        <f>VLOOKUP('Downloaded Data'!BF47,Key!$A$656:$C$657,3)</f>
        <v>Expressiveness</v>
      </c>
      <c r="BK47" s="1" t="str">
        <f>VLOOKUP('Downloaded Data'!BG47,Key!$A$659:$C$660,3)</f>
        <v>Collaboration</v>
      </c>
      <c r="BL47" s="1" t="str">
        <f>VLOOKUP('Downloaded Data'!BH47,Key!$A$662:$C$663,3)</f>
        <v>Expressiveness</v>
      </c>
      <c r="BM47" s="1" t="str">
        <f>VLOOKUP('Downloaded Data'!BI47,Key!$A$665:$C$666,3)</f>
        <v>Immersion</v>
      </c>
      <c r="BN47" s="1" t="str">
        <f>VLOOKUP('Downloaded Data'!BJ47,Key!$A$668:$C$669,3)</f>
        <v>Expressiveness</v>
      </c>
      <c r="BO47" s="1" t="str">
        <f>VLOOKUP('Downloaded Data'!BK47,Key!$A$671:$D$672,3)</f>
        <v>Results_Worth_Effort</v>
      </c>
      <c r="BP47" s="1" t="str">
        <f>VLOOKUP('Downloaded Data'!BL47,Key!$A$674:$C$675,3)</f>
        <v>Exploration</v>
      </c>
      <c r="BQ47" s="1" t="str">
        <f>VLOOKUP('Downloaded Data'!BM47,Key!$A$677:$C$678,3)</f>
        <v>Collaboration</v>
      </c>
      <c r="BR47" s="1" t="str">
        <f>VLOOKUP('Downloaded Data'!BN47,Key!$A$680:$C$681,3)</f>
        <v>Exploration</v>
      </c>
      <c r="BS47" s="1">
        <f t="shared" si="48"/>
        <v>3</v>
      </c>
      <c r="BT47" s="1">
        <f t="shared" si="49"/>
        <v>3</v>
      </c>
      <c r="BU47" s="1">
        <f t="shared" si="50"/>
        <v>2</v>
      </c>
      <c r="BV47" s="1">
        <f t="shared" si="51"/>
        <v>3</v>
      </c>
      <c r="BW47" s="1">
        <f t="shared" si="52"/>
        <v>2</v>
      </c>
      <c r="BX47" s="1">
        <f t="shared" si="53"/>
        <v>2</v>
      </c>
      <c r="BY47" s="4">
        <f t="shared" si="54"/>
        <v>22.5</v>
      </c>
      <c r="BZ47" s="4">
        <f t="shared" si="55"/>
        <v>27</v>
      </c>
      <c r="CA47" s="4">
        <f t="shared" si="56"/>
        <v>20</v>
      </c>
      <c r="CB47" s="4">
        <f t="shared" si="57"/>
        <v>30</v>
      </c>
      <c r="CC47" s="4">
        <v>17</v>
      </c>
      <c r="CD47" s="4">
        <f t="shared" si="58"/>
        <v>16</v>
      </c>
      <c r="CE47" s="4">
        <f t="shared" si="59"/>
        <v>88.333333333333329</v>
      </c>
      <c r="CF47" s="1" t="s">
        <v>107</v>
      </c>
      <c r="CG47" s="3">
        <v>10</v>
      </c>
      <c r="CH47" s="3">
        <v>8</v>
      </c>
      <c r="CI47" s="3">
        <v>10</v>
      </c>
      <c r="CJ47" s="3">
        <v>8</v>
      </c>
      <c r="CK47" s="3">
        <v>10</v>
      </c>
      <c r="CL47" s="3">
        <v>8</v>
      </c>
      <c r="CM47" s="3">
        <v>10</v>
      </c>
      <c r="CN47" s="3">
        <v>9</v>
      </c>
      <c r="CO47" s="4">
        <f t="shared" si="60"/>
        <v>8.5</v>
      </c>
      <c r="CP47" s="4">
        <f t="shared" si="61"/>
        <v>9</v>
      </c>
      <c r="CQ47" s="4">
        <f t="shared" si="62"/>
        <v>10</v>
      </c>
      <c r="CR47" s="4">
        <f t="shared" si="63"/>
        <v>9</v>
      </c>
      <c r="CS47" s="4">
        <f t="shared" si="64"/>
        <v>9.125</v>
      </c>
      <c r="CT47" s="3">
        <v>10</v>
      </c>
      <c r="CU47" s="3">
        <v>8</v>
      </c>
      <c r="CV47" s="3">
        <v>8</v>
      </c>
      <c r="CW47" s="3">
        <v>8</v>
      </c>
      <c r="CX47" s="3">
        <v>8</v>
      </c>
      <c r="CY47" s="3">
        <v>8</v>
      </c>
      <c r="CZ47" s="3">
        <v>10</v>
      </c>
      <c r="DA47" s="3">
        <v>8</v>
      </c>
      <c r="DB47" s="3">
        <v>8</v>
      </c>
      <c r="DC47" s="3">
        <v>8</v>
      </c>
      <c r="DD47" s="3">
        <v>10</v>
      </c>
      <c r="DE47" s="3">
        <v>8</v>
      </c>
      <c r="DF47" s="1" t="str">
        <f>VLOOKUP('Downloaded Data'!CL47,Key!$A$926:$C$927,3)</f>
        <v>Exploration</v>
      </c>
      <c r="DG47" s="1" t="str">
        <f>VLOOKUP('Downloaded Data'!CM47,Key!$A$929:$C$930,3)</f>
        <v>Expressiveness</v>
      </c>
      <c r="DH47" s="1" t="str">
        <f>VLOOKUP('Downloaded Data'!CN47,Key!$A$932:$C$933,3)</f>
        <v>Enjoyment</v>
      </c>
      <c r="DI47" s="1" t="str">
        <f>VLOOKUP('Downloaded Data'!CO47,Key!$A$935:$C$936,3)</f>
        <v>Results_Worth_Effort</v>
      </c>
      <c r="DJ47" s="1" t="str">
        <f>VLOOKUP('Downloaded Data'!CP47,Key!$A$938:$C$939,3)</f>
        <v>Enjoyment</v>
      </c>
      <c r="DK47" s="1" t="str">
        <f>VLOOKUP('Downloaded Data'!CQ47,Key!$A$941:$C$942,3)</f>
        <v>Exploration</v>
      </c>
      <c r="DL47" s="1" t="str">
        <f>VLOOKUP('Downloaded Data'!CR47,Key!$A$944:$C$945,3)</f>
        <v>Expressiveness</v>
      </c>
      <c r="DM47" s="1" t="str">
        <f>VLOOKUP('Downloaded Data'!CS47,Key!$A$947:$C$948,3)</f>
        <v>Collaboration</v>
      </c>
      <c r="DN47" s="1" t="str">
        <f>VLOOKUP('Downloaded Data'!CT47,Key!$A$947:$D$948,3)</f>
        <v>Results_Worth_Effort</v>
      </c>
      <c r="DO47" s="1" t="str">
        <f>VLOOKUP('Downloaded Data'!CU47,Key!$A$953:$D$954,3)</f>
        <v>Exploration</v>
      </c>
      <c r="DP47" s="1" t="str">
        <f>VLOOKUP('Downloaded Data'!CV47,Key!$A$956:$C$957,3)</f>
        <v>Collaboration</v>
      </c>
      <c r="DQ47" s="1" t="str">
        <f>VLOOKUP('Downloaded Data'!CW47,Key!$A$959:$C$960,3)</f>
        <v>Enjoyment</v>
      </c>
      <c r="DR47" s="1" t="str">
        <f>VLOOKUP('Downloaded Data'!CX47,Key!$A$962:$C$963,3)</f>
        <v>Expressiveness</v>
      </c>
      <c r="DS47" s="1" t="str">
        <f>VLOOKUP('Downloaded Data'!CY47,Key!$A$965:$C$966,3)</f>
        <v>Collaboration</v>
      </c>
      <c r="DT47" s="1" t="str">
        <f>VLOOKUP('Downloaded Data'!CZ47,Key!$A$968:$C$969,3)</f>
        <v>Enjoyment</v>
      </c>
      <c r="DU47" s="1">
        <f t="shared" si="65"/>
        <v>3</v>
      </c>
      <c r="DV47" s="1">
        <f t="shared" si="66"/>
        <v>3</v>
      </c>
      <c r="DW47" s="1">
        <f t="shared" si="67"/>
        <v>3</v>
      </c>
      <c r="DX47" s="1">
        <f t="shared" si="68"/>
        <v>2</v>
      </c>
      <c r="DY47" s="1">
        <f t="shared" si="69"/>
        <v>4</v>
      </c>
      <c r="DZ47" s="1">
        <f t="shared" si="70"/>
        <v>0</v>
      </c>
      <c r="EA47" s="4">
        <f t="shared" si="71"/>
        <v>24</v>
      </c>
      <c r="EB47" s="4">
        <f t="shared" si="72"/>
        <v>24</v>
      </c>
      <c r="EC47" s="4">
        <f t="shared" si="73"/>
        <v>27</v>
      </c>
      <c r="ED47" s="4">
        <f t="shared" si="74"/>
        <v>18</v>
      </c>
      <c r="EE47" s="4">
        <f t="shared" si="75"/>
        <v>32</v>
      </c>
      <c r="EF47" s="4">
        <f t="shared" si="76"/>
        <v>0</v>
      </c>
      <c r="EG47" s="4">
        <f t="shared" si="77"/>
        <v>86</v>
      </c>
      <c r="EH47" s="1" t="str">
        <f>VLOOKUP('Downloaded Data'!DA47,Key!$A$971:$B$972,2)</f>
        <v>B: Music/Painting Interface</v>
      </c>
    </row>
    <row r="48" spans="1:139" x14ac:dyDescent="0.2">
      <c r="A48" t="s">
        <v>600</v>
      </c>
      <c r="B48" t="s">
        <v>579</v>
      </c>
      <c r="C48" t="s">
        <v>109</v>
      </c>
      <c r="D48" s="3">
        <v>21</v>
      </c>
      <c r="E48" s="1" t="str">
        <f>VLOOKUP('Downloaded Data'!E48,Key!$A$5:$B$250,2)</f>
        <v>South Africa</v>
      </c>
      <c r="F48" s="1">
        <f>7 - ('Downloaded Data'!G48 + 1)</f>
        <v>6</v>
      </c>
      <c r="G48" s="1">
        <f>7 - ('Downloaded Data'!H48 + 1)</f>
        <v>6</v>
      </c>
      <c r="H48" s="1">
        <f>'Downloaded Data'!I48 + 1</f>
        <v>6</v>
      </c>
      <c r="I48" s="1">
        <f xml:space="preserve"> 7 - ('Downloaded Data'!J48 + 1)</f>
        <v>6</v>
      </c>
      <c r="J48" s="1">
        <f>'Downloaded Data'!K48 + 1</f>
        <v>6</v>
      </c>
      <c r="K48" s="1">
        <f>'Downloaded Data'!L48 + 1</f>
        <v>6</v>
      </c>
      <c r="L48" s="4">
        <f t="shared" si="39"/>
        <v>6</v>
      </c>
      <c r="M48" s="1">
        <f>7 - ('Downloaded Data'!N48 + 1)</f>
        <v>6</v>
      </c>
      <c r="N48" s="1">
        <f>'Downloaded Data'!O48 + 1</f>
        <v>6</v>
      </c>
      <c r="O48" s="1">
        <f>'Downloaded Data'!P48 + 1</f>
        <v>6</v>
      </c>
      <c r="P48" s="1">
        <f>'Downloaded Data'!Q48 + 1</f>
        <v>6</v>
      </c>
      <c r="Q48" s="1">
        <f>'Downloaded Data'!R48 + 1</f>
        <v>6</v>
      </c>
      <c r="R48" s="1">
        <f>'Downloaded Data'!S48 + 1</f>
        <v>6</v>
      </c>
      <c r="S48" s="4">
        <f t="shared" si="40"/>
        <v>6</v>
      </c>
      <c r="T48" s="1">
        <f>'Downloaded Data'!U48 + 1</f>
        <v>6</v>
      </c>
      <c r="U48" s="1">
        <f xml:space="preserve"> 7 - ('Downloaded Data'!V48 + 1)</f>
        <v>2</v>
      </c>
      <c r="V48" s="1">
        <f>'Downloaded Data'!W48 + 1</f>
        <v>5</v>
      </c>
      <c r="W48" s="1">
        <f>7 - ('Downloaded Data'!X48 + 1)</f>
        <v>3</v>
      </c>
      <c r="X48" s="1">
        <f>7 - ('Downloaded Data'!Y48 + 1)</f>
        <v>3</v>
      </c>
      <c r="Y48" s="1">
        <f>7 - ('Downloaded Data'!Z48 + 1)</f>
        <v>2</v>
      </c>
      <c r="Z48" s="1">
        <f>7 - ('Downloaded Data'!AA48 + 1)</f>
        <v>3</v>
      </c>
      <c r="AA48" s="1">
        <f>'Downloaded Data'!AB48 + 1</f>
        <v>3</v>
      </c>
      <c r="AB48" s="5">
        <f t="shared" si="41"/>
        <v>3.375</v>
      </c>
      <c r="AC48" s="2">
        <f t="shared" si="42"/>
        <v>4.95</v>
      </c>
      <c r="AD48" s="1" t="s">
        <v>108</v>
      </c>
      <c r="AE48" s="3">
        <v>9</v>
      </c>
      <c r="AF48" s="3">
        <v>9</v>
      </c>
      <c r="AG48" s="3">
        <v>10</v>
      </c>
      <c r="AH48" s="3">
        <v>10</v>
      </c>
      <c r="AI48" s="3">
        <v>10</v>
      </c>
      <c r="AJ48" s="3">
        <v>5</v>
      </c>
      <c r="AK48" s="3">
        <v>10</v>
      </c>
      <c r="AL48" s="3">
        <v>10</v>
      </c>
      <c r="AM48" s="4">
        <f t="shared" si="43"/>
        <v>9.5</v>
      </c>
      <c r="AN48" s="4">
        <f t="shared" si="44"/>
        <v>10</v>
      </c>
      <c r="AO48" s="4">
        <f t="shared" si="45"/>
        <v>9.5</v>
      </c>
      <c r="AP48" s="4">
        <f t="shared" si="46"/>
        <v>7.5</v>
      </c>
      <c r="AQ48" s="4">
        <f t="shared" si="47"/>
        <v>9.125</v>
      </c>
      <c r="AR48" s="3">
        <v>10</v>
      </c>
      <c r="AS48" s="3">
        <v>9</v>
      </c>
      <c r="AT48" s="3">
        <v>0</v>
      </c>
      <c r="AU48" s="3">
        <v>9</v>
      </c>
      <c r="AV48" s="3">
        <v>9</v>
      </c>
      <c r="AW48" s="3">
        <v>8</v>
      </c>
      <c r="AX48" s="3">
        <v>8</v>
      </c>
      <c r="AY48" s="3">
        <v>8</v>
      </c>
      <c r="AZ48" s="3">
        <v>9</v>
      </c>
      <c r="BA48" s="3">
        <v>10</v>
      </c>
      <c r="BB48" s="3">
        <v>10</v>
      </c>
      <c r="BC48" s="3">
        <v>0</v>
      </c>
      <c r="BD48" s="1" t="str">
        <f>VLOOKUP('Downloaded Data'!AZ48,Key!$A$638:$C$639,3)</f>
        <v>Exploration</v>
      </c>
      <c r="BE48" s="1" t="str">
        <f>VLOOKUP('Downloaded Data'!BA48,Key!$A$641:$C$642,3)</f>
        <v>Expressiveness</v>
      </c>
      <c r="BF48" s="1" t="str">
        <f>VLOOKUP('Downloaded Data'!BB48,Key!$A$644:$C$645,3)</f>
        <v>Enjoyment</v>
      </c>
      <c r="BG48" s="1" t="str">
        <f>VLOOKUP('Downloaded Data'!BC48,Key!$A$647:$C$648,3)</f>
        <v>Immersion</v>
      </c>
      <c r="BH48" s="1" t="str">
        <f>VLOOKUP('Downloaded Data'!BD48,Key!$A$650:$C$651,3)</f>
        <v>Enjoyment</v>
      </c>
      <c r="BI48" s="1" t="str">
        <f>VLOOKUP('Downloaded Data'!BE48,Key!$A$653:$C$654,3)</f>
        <v>Exploration</v>
      </c>
      <c r="BJ48" s="1" t="str">
        <f>VLOOKUP('Downloaded Data'!BF48,Key!$A$656:$C$657,3)</f>
        <v>Expressiveness</v>
      </c>
      <c r="BK48" s="1" t="str">
        <f>VLOOKUP('Downloaded Data'!BG48,Key!$A$659:$C$660,3)</f>
        <v>Results_Worth_Effort</v>
      </c>
      <c r="BL48" s="1" t="str">
        <f>VLOOKUP('Downloaded Data'!BH48,Key!$A$662:$C$663,3)</f>
        <v>Expressiveness</v>
      </c>
      <c r="BM48" s="1" t="str">
        <f>VLOOKUP('Downloaded Data'!BI48,Key!$A$665:$C$666,3)</f>
        <v>Exploration</v>
      </c>
      <c r="BN48" s="1" t="str">
        <f>VLOOKUP('Downloaded Data'!BJ48,Key!$A$668:$C$669,3)</f>
        <v>Expressiveness</v>
      </c>
      <c r="BO48" s="1" t="str">
        <f>VLOOKUP('Downloaded Data'!BK48,Key!$A$671:$D$672,3)</f>
        <v>Enjoyment</v>
      </c>
      <c r="BP48" s="1" t="str">
        <f>VLOOKUP('Downloaded Data'!BL48,Key!$A$674:$C$675,3)</f>
        <v>Expressiveness</v>
      </c>
      <c r="BQ48" s="1" t="str">
        <f>VLOOKUP('Downloaded Data'!BM48,Key!$A$677:$C$678,3)</f>
        <v>Immersion</v>
      </c>
      <c r="BR48" s="1" t="str">
        <f>VLOOKUP('Downloaded Data'!BN48,Key!$A$680:$C$681,3)</f>
        <v>Enjoyment</v>
      </c>
      <c r="BS48" s="1">
        <f t="shared" si="48"/>
        <v>3</v>
      </c>
      <c r="BT48" s="1">
        <f t="shared" si="49"/>
        <v>5</v>
      </c>
      <c r="BU48" s="1">
        <f t="shared" si="50"/>
        <v>0</v>
      </c>
      <c r="BV48" s="1">
        <f t="shared" si="51"/>
        <v>1</v>
      </c>
      <c r="BW48" s="1">
        <f t="shared" si="52"/>
        <v>4</v>
      </c>
      <c r="BX48" s="1">
        <f t="shared" si="53"/>
        <v>2</v>
      </c>
      <c r="BY48" s="4">
        <f t="shared" si="54"/>
        <v>25.5</v>
      </c>
      <c r="BZ48" s="4">
        <f t="shared" si="55"/>
        <v>47.5</v>
      </c>
      <c r="CA48" s="4">
        <f t="shared" si="56"/>
        <v>0</v>
      </c>
      <c r="CB48" s="4">
        <f t="shared" si="57"/>
        <v>9.5</v>
      </c>
      <c r="CC48" s="4">
        <v>34</v>
      </c>
      <c r="CD48" s="4">
        <f t="shared" si="58"/>
        <v>8</v>
      </c>
      <c r="CE48" s="4">
        <f t="shared" si="59"/>
        <v>83</v>
      </c>
      <c r="CF48" s="1" t="s">
        <v>107</v>
      </c>
      <c r="CG48" s="3">
        <v>10</v>
      </c>
      <c r="CH48" s="3">
        <v>10</v>
      </c>
      <c r="CI48" s="3">
        <v>1</v>
      </c>
      <c r="CJ48" s="3">
        <v>10</v>
      </c>
      <c r="CK48" s="3">
        <v>10</v>
      </c>
      <c r="CL48" s="3">
        <v>0</v>
      </c>
      <c r="CM48" s="3">
        <v>10</v>
      </c>
      <c r="CN48" s="3">
        <v>10</v>
      </c>
      <c r="CO48" s="4">
        <f t="shared" si="60"/>
        <v>10</v>
      </c>
      <c r="CP48" s="4">
        <f t="shared" si="61"/>
        <v>10</v>
      </c>
      <c r="CQ48" s="4">
        <f t="shared" si="62"/>
        <v>5.5</v>
      </c>
      <c r="CR48" s="4">
        <f t="shared" si="63"/>
        <v>5</v>
      </c>
      <c r="CS48" s="4">
        <f t="shared" si="64"/>
        <v>7.625</v>
      </c>
      <c r="CT48" s="3">
        <v>10</v>
      </c>
      <c r="CU48" s="3">
        <v>10</v>
      </c>
      <c r="CV48" s="3">
        <v>0</v>
      </c>
      <c r="CW48" s="3">
        <v>10</v>
      </c>
      <c r="CX48" s="3">
        <v>10</v>
      </c>
      <c r="CY48" s="3">
        <v>0</v>
      </c>
      <c r="CZ48" s="3">
        <v>10</v>
      </c>
      <c r="DA48" s="3">
        <v>10</v>
      </c>
      <c r="DB48" s="3">
        <v>10</v>
      </c>
      <c r="DC48" s="3">
        <v>10</v>
      </c>
      <c r="DD48" s="3">
        <v>10</v>
      </c>
      <c r="DE48" s="3">
        <v>10</v>
      </c>
      <c r="DF48" s="1" t="str">
        <f>VLOOKUP('Downloaded Data'!CL48,Key!$A$926:$C$927,3)</f>
        <v>Exploration</v>
      </c>
      <c r="DG48" s="1" t="str">
        <f>VLOOKUP('Downloaded Data'!CM48,Key!$A$929:$C$930,3)</f>
        <v>Expressiveness</v>
      </c>
      <c r="DH48" s="1" t="str">
        <f>VLOOKUP('Downloaded Data'!CN48,Key!$A$932:$C$933,3)</f>
        <v>Enjoyment</v>
      </c>
      <c r="DI48" s="1" t="str">
        <f>VLOOKUP('Downloaded Data'!CO48,Key!$A$935:$C$936,3)</f>
        <v>Results_Worth_Effort</v>
      </c>
      <c r="DJ48" s="1" t="str">
        <f>VLOOKUP('Downloaded Data'!CP48,Key!$A$938:$C$939,3)</f>
        <v>Enjoyment</v>
      </c>
      <c r="DK48" s="1" t="str">
        <f>VLOOKUP('Downloaded Data'!CQ48,Key!$A$941:$C$942,3)</f>
        <v>Exploration</v>
      </c>
      <c r="DL48" s="1" t="str">
        <f>VLOOKUP('Downloaded Data'!CR48,Key!$A$944:$C$945,3)</f>
        <v>Expressiveness</v>
      </c>
      <c r="DM48" s="1" t="str">
        <f>VLOOKUP('Downloaded Data'!CS48,Key!$A$947:$C$948,3)</f>
        <v>Results_Worth_Effort</v>
      </c>
      <c r="DN48" s="1" t="str">
        <f>VLOOKUP('Downloaded Data'!CT48,Key!$A$947:$D$948,3)</f>
        <v>Results_Worth_Effort</v>
      </c>
      <c r="DO48" s="1" t="str">
        <f>VLOOKUP('Downloaded Data'!CU48,Key!$A$953:$D$954,3)</f>
        <v>Exploration</v>
      </c>
      <c r="DP48" s="1" t="str">
        <f>VLOOKUP('Downloaded Data'!CV48,Key!$A$956:$C$957,3)</f>
        <v>Collaboration</v>
      </c>
      <c r="DQ48" s="1" t="str">
        <f>VLOOKUP('Downloaded Data'!CW48,Key!$A$959:$C$960,3)</f>
        <v>Results_Worth_Effort</v>
      </c>
      <c r="DR48" s="1" t="str">
        <f>VLOOKUP('Downloaded Data'!CX48,Key!$A$962:$C$963,3)</f>
        <v>Expressiveness</v>
      </c>
      <c r="DS48" s="1" t="str">
        <f>VLOOKUP('Downloaded Data'!CY48,Key!$A$965:$C$966,3)</f>
        <v>Immersion</v>
      </c>
      <c r="DT48" s="1" t="str">
        <f>VLOOKUP('Downloaded Data'!CZ48,Key!$A$968:$C$969,3)</f>
        <v>Enjoyment</v>
      </c>
      <c r="DU48" s="1">
        <f t="shared" si="65"/>
        <v>3</v>
      </c>
      <c r="DV48" s="1">
        <f t="shared" si="66"/>
        <v>3</v>
      </c>
      <c r="DW48" s="1">
        <f t="shared" si="67"/>
        <v>1</v>
      </c>
      <c r="DX48" s="1">
        <f t="shared" si="68"/>
        <v>4</v>
      </c>
      <c r="DY48" s="1">
        <f t="shared" si="69"/>
        <v>3</v>
      </c>
      <c r="DZ48" s="1">
        <f t="shared" si="70"/>
        <v>1</v>
      </c>
      <c r="EA48" s="4">
        <f t="shared" si="71"/>
        <v>30</v>
      </c>
      <c r="EB48" s="4">
        <f t="shared" si="72"/>
        <v>30</v>
      </c>
      <c r="EC48" s="4">
        <f t="shared" si="73"/>
        <v>5</v>
      </c>
      <c r="ED48" s="4">
        <f t="shared" si="74"/>
        <v>40</v>
      </c>
      <c r="EE48" s="4">
        <f t="shared" si="75"/>
        <v>30</v>
      </c>
      <c r="EF48" s="4">
        <f t="shared" si="76"/>
        <v>5</v>
      </c>
      <c r="EG48" s="4">
        <f t="shared" si="77"/>
        <v>93.333333333333329</v>
      </c>
      <c r="EH48" s="1" t="str">
        <f>VLOOKUP('Downloaded Data'!DA48,Key!$A$971:$B$972,2)</f>
        <v>A: Writing Interface</v>
      </c>
    </row>
    <row r="49" spans="1:139" x14ac:dyDescent="0.2">
      <c r="A49" t="s">
        <v>600</v>
      </c>
      <c r="B49" t="s">
        <v>580</v>
      </c>
      <c r="C49" t="s">
        <v>105</v>
      </c>
      <c r="D49" s="3">
        <v>26</v>
      </c>
      <c r="E49" s="1" t="str">
        <f>VLOOKUP('Downloaded Data'!E49,Key!$A$5:$B$250,2)</f>
        <v>Hungary</v>
      </c>
      <c r="F49" s="1">
        <f>7 - ('Downloaded Data'!G49 + 1)</f>
        <v>6</v>
      </c>
      <c r="G49" s="1">
        <f>7 - ('Downloaded Data'!H49 + 1)</f>
        <v>6</v>
      </c>
      <c r="H49" s="1">
        <f>'Downloaded Data'!I49 + 1</f>
        <v>6</v>
      </c>
      <c r="I49" s="1">
        <f xml:space="preserve"> 7 - ('Downloaded Data'!J49 + 1)</f>
        <v>6</v>
      </c>
      <c r="J49" s="1">
        <f>'Downloaded Data'!K49 + 1</f>
        <v>6</v>
      </c>
      <c r="K49" s="1">
        <f>'Downloaded Data'!L49 + 1</f>
        <v>6</v>
      </c>
      <c r="L49" s="4">
        <f t="shared" si="39"/>
        <v>6</v>
      </c>
      <c r="M49" s="1">
        <f>7 - ('Downloaded Data'!N49 + 1)</f>
        <v>6</v>
      </c>
      <c r="N49" s="1">
        <f>'Downloaded Data'!O49 + 1</f>
        <v>5</v>
      </c>
      <c r="O49" s="1">
        <f>'Downloaded Data'!P49 + 1</f>
        <v>6</v>
      </c>
      <c r="P49" s="1">
        <f>'Downloaded Data'!Q49 + 1</f>
        <v>6</v>
      </c>
      <c r="Q49" s="1">
        <f>'Downloaded Data'!R49 + 1</f>
        <v>6</v>
      </c>
      <c r="R49" s="1">
        <f>'Downloaded Data'!S49 + 1</f>
        <v>6</v>
      </c>
      <c r="S49" s="4">
        <f t="shared" si="40"/>
        <v>5.833333333333333</v>
      </c>
      <c r="T49" s="1">
        <f>'Downloaded Data'!U49 + 1</f>
        <v>6</v>
      </c>
      <c r="U49" s="1">
        <f xml:space="preserve"> 7 - ('Downloaded Data'!V49 + 1)</f>
        <v>6</v>
      </c>
      <c r="V49" s="1">
        <f>'Downloaded Data'!W49 + 1</f>
        <v>5</v>
      </c>
      <c r="W49" s="1">
        <f>7 - ('Downloaded Data'!X49 + 1)</f>
        <v>5</v>
      </c>
      <c r="X49" s="1">
        <f>7 - ('Downloaded Data'!Y49 + 1)</f>
        <v>6</v>
      </c>
      <c r="Y49" s="1">
        <f>7 - ('Downloaded Data'!Z49 + 1)</f>
        <v>6</v>
      </c>
      <c r="Z49" s="1">
        <f>7 - ('Downloaded Data'!AA49 + 1)</f>
        <v>6</v>
      </c>
      <c r="AA49" s="1">
        <f>'Downloaded Data'!AB49 + 1</f>
        <v>6</v>
      </c>
      <c r="AB49" s="5">
        <f t="shared" si="41"/>
        <v>5.75</v>
      </c>
      <c r="AC49" s="2">
        <f t="shared" si="42"/>
        <v>5.85</v>
      </c>
      <c r="AD49" s="1" t="s">
        <v>108</v>
      </c>
      <c r="AE49" s="3">
        <v>8</v>
      </c>
      <c r="AF49" s="3">
        <v>8</v>
      </c>
      <c r="AG49" s="3">
        <v>8</v>
      </c>
      <c r="AH49" s="3">
        <v>4</v>
      </c>
      <c r="AI49" s="3">
        <v>4</v>
      </c>
      <c r="AJ49" s="3">
        <v>9</v>
      </c>
      <c r="AK49" s="3">
        <v>1</v>
      </c>
      <c r="AL49" s="3">
        <v>2</v>
      </c>
      <c r="AM49" s="4">
        <f t="shared" si="43"/>
        <v>5</v>
      </c>
      <c r="AN49" s="4">
        <f t="shared" si="44"/>
        <v>4</v>
      </c>
      <c r="AO49" s="4">
        <f t="shared" si="45"/>
        <v>8</v>
      </c>
      <c r="AP49" s="4">
        <f t="shared" si="46"/>
        <v>5</v>
      </c>
      <c r="AQ49" s="4">
        <f t="shared" si="47"/>
        <v>5.5</v>
      </c>
      <c r="AR49" s="3">
        <v>9</v>
      </c>
      <c r="AS49" s="3">
        <v>5</v>
      </c>
      <c r="AT49" s="3">
        <v>5</v>
      </c>
      <c r="AU49" s="3">
        <v>4</v>
      </c>
      <c r="AV49" s="3">
        <v>4</v>
      </c>
      <c r="AW49" s="3">
        <v>8</v>
      </c>
      <c r="AX49" s="3">
        <v>6</v>
      </c>
      <c r="AY49" s="3">
        <v>5</v>
      </c>
      <c r="AZ49" s="3">
        <v>8</v>
      </c>
      <c r="BA49" s="3">
        <v>8</v>
      </c>
      <c r="BB49" s="3">
        <v>5</v>
      </c>
      <c r="BC49" s="3">
        <v>7</v>
      </c>
      <c r="BD49" s="1" t="str">
        <f>VLOOKUP('Downloaded Data'!AZ49,Key!$A$638:$C$639,3)</f>
        <v>Exploration</v>
      </c>
      <c r="BE49" s="1" t="str">
        <f>VLOOKUP('Downloaded Data'!BA49,Key!$A$641:$C$642,3)</f>
        <v>Expressiveness</v>
      </c>
      <c r="BF49" s="1" t="str">
        <f>VLOOKUP('Downloaded Data'!BB49,Key!$A$644:$C$645,3)</f>
        <v>Enjoyment</v>
      </c>
      <c r="BG49" s="1" t="str">
        <f>VLOOKUP('Downloaded Data'!BC49,Key!$A$647:$C$648,3)</f>
        <v>Immersion</v>
      </c>
      <c r="BH49" s="1" t="str">
        <f>VLOOKUP('Downloaded Data'!BD49,Key!$A$650:$C$651,3)</f>
        <v>Enjoyment</v>
      </c>
      <c r="BI49" s="1" t="str">
        <f>VLOOKUP('Downloaded Data'!BE49,Key!$A$653:$C$654,3)</f>
        <v>Exploration</v>
      </c>
      <c r="BJ49" s="1" t="str">
        <f>VLOOKUP('Downloaded Data'!BF49,Key!$A$656:$C$657,3)</f>
        <v>Immersion</v>
      </c>
      <c r="BK49" s="1" t="str">
        <f>VLOOKUP('Downloaded Data'!BG49,Key!$A$659:$C$660,3)</f>
        <v>Results_Worth_Effort</v>
      </c>
      <c r="BL49" s="1" t="str">
        <f>VLOOKUP('Downloaded Data'!BH49,Key!$A$662:$C$663,3)</f>
        <v>Enjoyment</v>
      </c>
      <c r="BM49" s="1" t="str">
        <f>VLOOKUP('Downloaded Data'!BI49,Key!$A$665:$C$666,3)</f>
        <v>Immersion</v>
      </c>
      <c r="BN49" s="1" t="str">
        <f>VLOOKUP('Downloaded Data'!BJ49,Key!$A$668:$C$669,3)</f>
        <v>Expressiveness</v>
      </c>
      <c r="BO49" s="1" t="str">
        <f>VLOOKUP('Downloaded Data'!BK49,Key!$A$671:$D$672,3)</f>
        <v>Enjoyment</v>
      </c>
      <c r="BP49" s="1" t="str">
        <f>VLOOKUP('Downloaded Data'!BL49,Key!$A$674:$C$675,3)</f>
        <v>Expressiveness</v>
      </c>
      <c r="BQ49" s="1" t="str">
        <f>VLOOKUP('Downloaded Data'!BM49,Key!$A$677:$C$678,3)</f>
        <v>Immersion</v>
      </c>
      <c r="BR49" s="1" t="str">
        <f>VLOOKUP('Downloaded Data'!BN49,Key!$A$680:$C$681,3)</f>
        <v>Enjoyment</v>
      </c>
      <c r="BS49" s="1">
        <f t="shared" si="48"/>
        <v>2</v>
      </c>
      <c r="BT49" s="1">
        <f t="shared" si="49"/>
        <v>3</v>
      </c>
      <c r="BU49" s="1">
        <f t="shared" si="50"/>
        <v>0</v>
      </c>
      <c r="BV49" s="1">
        <f t="shared" si="51"/>
        <v>1</v>
      </c>
      <c r="BW49" s="1">
        <f t="shared" si="52"/>
        <v>5</v>
      </c>
      <c r="BX49" s="1">
        <f t="shared" si="53"/>
        <v>4</v>
      </c>
      <c r="BY49" s="4">
        <f t="shared" si="54"/>
        <v>10</v>
      </c>
      <c r="BZ49" s="4">
        <f t="shared" si="55"/>
        <v>18</v>
      </c>
      <c r="CA49" s="4">
        <f t="shared" si="56"/>
        <v>0</v>
      </c>
      <c r="CB49" s="4">
        <f t="shared" si="57"/>
        <v>8.5</v>
      </c>
      <c r="CC49" s="4">
        <v>25</v>
      </c>
      <c r="CD49" s="4">
        <f t="shared" si="58"/>
        <v>30</v>
      </c>
      <c r="CE49" s="4">
        <f t="shared" si="59"/>
        <v>61</v>
      </c>
      <c r="CF49" s="1" t="s">
        <v>107</v>
      </c>
      <c r="CG49" s="3">
        <v>7</v>
      </c>
      <c r="CH49" s="3">
        <v>7</v>
      </c>
      <c r="CI49" s="3">
        <v>7</v>
      </c>
      <c r="CJ49" s="3">
        <v>7</v>
      </c>
      <c r="CK49" s="3">
        <v>6</v>
      </c>
      <c r="CL49" s="3">
        <v>5</v>
      </c>
      <c r="CM49" s="3">
        <v>3</v>
      </c>
      <c r="CN49" s="3">
        <v>7</v>
      </c>
      <c r="CO49" s="4">
        <f t="shared" si="60"/>
        <v>7</v>
      </c>
      <c r="CP49" s="4">
        <f t="shared" si="61"/>
        <v>6.5</v>
      </c>
      <c r="CQ49" s="4">
        <f t="shared" si="62"/>
        <v>7</v>
      </c>
      <c r="CR49" s="4">
        <f t="shared" si="63"/>
        <v>4</v>
      </c>
      <c r="CS49" s="4">
        <f t="shared" si="64"/>
        <v>6.125</v>
      </c>
      <c r="CT49" s="3">
        <v>9</v>
      </c>
      <c r="CU49" s="3">
        <v>9</v>
      </c>
      <c r="CV49" s="3">
        <v>7</v>
      </c>
      <c r="CW49" s="3">
        <v>7</v>
      </c>
      <c r="CX49" s="3">
        <v>7</v>
      </c>
      <c r="CY49" s="3">
        <v>10</v>
      </c>
      <c r="CZ49" s="3">
        <v>9</v>
      </c>
      <c r="DA49" s="3">
        <v>8</v>
      </c>
      <c r="DB49" s="3">
        <v>6</v>
      </c>
      <c r="DC49" s="3">
        <v>8</v>
      </c>
      <c r="DD49" s="3">
        <v>6</v>
      </c>
      <c r="DE49" s="3">
        <v>7</v>
      </c>
      <c r="DF49" s="1" t="str">
        <f>VLOOKUP('Downloaded Data'!CL49,Key!$A$926:$C$927,3)</f>
        <v>Exploration</v>
      </c>
      <c r="DG49" s="1" t="str">
        <f>VLOOKUP('Downloaded Data'!CM49,Key!$A$929:$C$930,3)</f>
        <v>Expressiveness</v>
      </c>
      <c r="DH49" s="1" t="str">
        <f>VLOOKUP('Downloaded Data'!CN49,Key!$A$932:$C$933,3)</f>
        <v>Enjoyment</v>
      </c>
      <c r="DI49" s="1" t="str">
        <f>VLOOKUP('Downloaded Data'!CO49,Key!$A$935:$C$936,3)</f>
        <v>Immersion</v>
      </c>
      <c r="DJ49" s="1" t="str">
        <f>VLOOKUP('Downloaded Data'!CP49,Key!$A$938:$C$939,3)</f>
        <v>Enjoyment</v>
      </c>
      <c r="DK49" s="1" t="str">
        <f>VLOOKUP('Downloaded Data'!CQ49,Key!$A$941:$C$942,3)</f>
        <v>Exploration</v>
      </c>
      <c r="DL49" s="1" t="str">
        <f>VLOOKUP('Downloaded Data'!CR49,Key!$A$944:$C$945,3)</f>
        <v>Expressiveness</v>
      </c>
      <c r="DM49" s="1" t="str">
        <f>VLOOKUP('Downloaded Data'!CS49,Key!$A$947:$C$948,3)</f>
        <v>Results_Worth_Effort</v>
      </c>
      <c r="DN49" s="1" t="str">
        <f>VLOOKUP('Downloaded Data'!CT49,Key!$A$947:$D$948,3)</f>
        <v>Results_Worth_Effort</v>
      </c>
      <c r="DO49" s="1" t="str">
        <f>VLOOKUP('Downloaded Data'!CU49,Key!$A$953:$D$954,3)</f>
        <v>Exploration</v>
      </c>
      <c r="DP49" s="1" t="str">
        <f>VLOOKUP('Downloaded Data'!CV49,Key!$A$956:$C$957,3)</f>
        <v>Expressiveness</v>
      </c>
      <c r="DQ49" s="1" t="str">
        <f>VLOOKUP('Downloaded Data'!CW49,Key!$A$959:$C$960,3)</f>
        <v>Enjoyment</v>
      </c>
      <c r="DR49" s="1" t="str">
        <f>VLOOKUP('Downloaded Data'!CX49,Key!$A$962:$C$963,3)</f>
        <v>Expressiveness</v>
      </c>
      <c r="DS49" s="1" t="str">
        <f>VLOOKUP('Downloaded Data'!CY49,Key!$A$965:$C$966,3)</f>
        <v>Immersion</v>
      </c>
      <c r="DT49" s="1" t="str">
        <f>VLOOKUP('Downloaded Data'!CZ49,Key!$A$968:$C$969,3)</f>
        <v>Enjoyment</v>
      </c>
      <c r="DU49" s="1">
        <f t="shared" si="65"/>
        <v>3</v>
      </c>
      <c r="DV49" s="1">
        <f t="shared" si="66"/>
        <v>4</v>
      </c>
      <c r="DW49" s="1">
        <f t="shared" si="67"/>
        <v>0</v>
      </c>
      <c r="DX49" s="1">
        <f t="shared" si="68"/>
        <v>2</v>
      </c>
      <c r="DY49" s="1">
        <f t="shared" si="69"/>
        <v>4</v>
      </c>
      <c r="DZ49" s="1">
        <f t="shared" si="70"/>
        <v>2</v>
      </c>
      <c r="EA49" s="4">
        <f t="shared" si="71"/>
        <v>25.5</v>
      </c>
      <c r="EB49" s="4">
        <f t="shared" si="72"/>
        <v>30</v>
      </c>
      <c r="EC49" s="4">
        <f t="shared" si="73"/>
        <v>0</v>
      </c>
      <c r="ED49" s="4">
        <f t="shared" si="74"/>
        <v>15</v>
      </c>
      <c r="EE49" s="4">
        <f t="shared" si="75"/>
        <v>34</v>
      </c>
      <c r="EF49" s="4">
        <f t="shared" si="76"/>
        <v>17</v>
      </c>
      <c r="EG49" s="4">
        <f t="shared" si="77"/>
        <v>79.666666666666671</v>
      </c>
      <c r="EH49" s="1" t="str">
        <f>VLOOKUP('Downloaded Data'!DA49,Key!$A$971:$B$972,2)</f>
        <v>A: Writing Interface</v>
      </c>
    </row>
    <row r="50" spans="1:139" x14ac:dyDescent="0.2">
      <c r="A50" t="s">
        <v>600</v>
      </c>
      <c r="B50" t="s">
        <v>580</v>
      </c>
      <c r="C50" t="s">
        <v>567</v>
      </c>
      <c r="D50" s="3">
        <v>29</v>
      </c>
      <c r="E50" s="1" t="str">
        <f>VLOOKUP('Downloaded Data'!E50,Key!$A$5:$B$250,2)</f>
        <v>South Africa</v>
      </c>
      <c r="F50" s="1">
        <f>7 - ('Downloaded Data'!G50 + 1)</f>
        <v>3</v>
      </c>
      <c r="G50" s="1">
        <f>7 - ('Downloaded Data'!H50 + 1)</f>
        <v>6</v>
      </c>
      <c r="H50" s="1">
        <f>'Downloaded Data'!I50 + 1</f>
        <v>5</v>
      </c>
      <c r="I50" s="1">
        <f xml:space="preserve"> 7 - ('Downloaded Data'!J50 + 1)</f>
        <v>6</v>
      </c>
      <c r="J50" s="1">
        <f>'Downloaded Data'!K50 + 1</f>
        <v>5</v>
      </c>
      <c r="K50" s="1">
        <f>'Downloaded Data'!L50 + 1</f>
        <v>6</v>
      </c>
      <c r="L50" s="4">
        <f t="shared" si="39"/>
        <v>5.166666666666667</v>
      </c>
      <c r="M50" s="1">
        <f>7 - ('Downloaded Data'!N50 + 1)</f>
        <v>6</v>
      </c>
      <c r="N50" s="1">
        <f>'Downloaded Data'!O50 + 1</f>
        <v>5</v>
      </c>
      <c r="O50" s="1">
        <f>'Downloaded Data'!P50 + 1</f>
        <v>3</v>
      </c>
      <c r="P50" s="1">
        <f>'Downloaded Data'!Q50 + 1</f>
        <v>6</v>
      </c>
      <c r="Q50" s="1">
        <f>'Downloaded Data'!R50 + 1</f>
        <v>6</v>
      </c>
      <c r="R50" s="1">
        <f>'Downloaded Data'!S50 + 1</f>
        <v>6</v>
      </c>
      <c r="S50" s="4">
        <f t="shared" si="40"/>
        <v>5.333333333333333</v>
      </c>
      <c r="T50" s="1">
        <f>'Downloaded Data'!U50 + 1</f>
        <v>4</v>
      </c>
      <c r="U50" s="1">
        <f xml:space="preserve"> 7 - ('Downloaded Data'!V50 + 1)</f>
        <v>6</v>
      </c>
      <c r="V50" s="1">
        <f>'Downloaded Data'!W50 + 1</f>
        <v>5</v>
      </c>
      <c r="W50" s="1">
        <f>7 - ('Downloaded Data'!X50 + 1)</f>
        <v>4</v>
      </c>
      <c r="X50" s="1">
        <f>7 - ('Downloaded Data'!Y50 + 1)</f>
        <v>5</v>
      </c>
      <c r="Y50" s="1">
        <f>7 - ('Downloaded Data'!Z50 + 1)</f>
        <v>6</v>
      </c>
      <c r="Z50" s="1">
        <f>7 - ('Downloaded Data'!AA50 + 1)</f>
        <v>4</v>
      </c>
      <c r="AA50" s="1">
        <f>'Downloaded Data'!AB50 + 1</f>
        <v>4</v>
      </c>
      <c r="AB50" s="5">
        <f t="shared" si="41"/>
        <v>4.75</v>
      </c>
      <c r="AC50" s="2">
        <f t="shared" si="42"/>
        <v>5.05</v>
      </c>
      <c r="AD50" s="1" t="s">
        <v>108</v>
      </c>
      <c r="AE50" s="3">
        <v>10</v>
      </c>
      <c r="AF50" s="3">
        <v>9</v>
      </c>
      <c r="AG50" s="3">
        <v>9</v>
      </c>
      <c r="AH50" s="3">
        <v>6</v>
      </c>
      <c r="AI50" s="3">
        <v>7</v>
      </c>
      <c r="AJ50" s="3">
        <v>8</v>
      </c>
      <c r="AK50" s="3">
        <v>9</v>
      </c>
      <c r="AL50" s="3">
        <v>9</v>
      </c>
      <c r="AM50" s="4">
        <f t="shared" si="43"/>
        <v>9</v>
      </c>
      <c r="AN50" s="4">
        <f t="shared" si="44"/>
        <v>6.5</v>
      </c>
      <c r="AO50" s="4">
        <f t="shared" si="45"/>
        <v>9.5</v>
      </c>
      <c r="AP50" s="4">
        <f t="shared" si="46"/>
        <v>8.5</v>
      </c>
      <c r="AQ50" s="4">
        <f t="shared" si="47"/>
        <v>8.375</v>
      </c>
      <c r="AR50" s="3">
        <v>10</v>
      </c>
      <c r="AS50" s="3">
        <v>10</v>
      </c>
      <c r="AT50" s="3">
        <v>9</v>
      </c>
      <c r="AU50" s="3">
        <v>10</v>
      </c>
      <c r="AV50" s="3">
        <v>8</v>
      </c>
      <c r="AW50" s="3">
        <v>10</v>
      </c>
      <c r="AX50" s="3">
        <v>10</v>
      </c>
      <c r="AY50" s="3">
        <v>8</v>
      </c>
      <c r="AZ50" s="3">
        <v>8</v>
      </c>
      <c r="BA50" s="3">
        <v>8</v>
      </c>
      <c r="BB50" s="3">
        <v>9</v>
      </c>
      <c r="BC50" s="3">
        <v>9</v>
      </c>
      <c r="BD50" s="1" t="str">
        <f>VLOOKUP('Downloaded Data'!AZ50,Key!$A$638:$C$639,3)</f>
        <v>Exploration</v>
      </c>
      <c r="BE50" s="1" t="str">
        <f>VLOOKUP('Downloaded Data'!BA50,Key!$A$641:$C$642,3)</f>
        <v>Expressiveness</v>
      </c>
      <c r="BF50" s="1" t="str">
        <f>VLOOKUP('Downloaded Data'!BB50,Key!$A$644:$C$645,3)</f>
        <v>Immersion</v>
      </c>
      <c r="BG50" s="1" t="str">
        <f>VLOOKUP('Downloaded Data'!BC50,Key!$A$647:$C$648,3)</f>
        <v>Results_Worth_Effort</v>
      </c>
      <c r="BH50" s="1" t="str">
        <f>VLOOKUP('Downloaded Data'!BD50,Key!$A$650:$C$651,3)</f>
        <v>Enjoyment</v>
      </c>
      <c r="BI50" s="1" t="str">
        <f>VLOOKUP('Downloaded Data'!BE50,Key!$A$653:$C$654,3)</f>
        <v>Exploration</v>
      </c>
      <c r="BJ50" s="1" t="str">
        <f>VLOOKUP('Downloaded Data'!BF50,Key!$A$656:$C$657,3)</f>
        <v>Expressiveness</v>
      </c>
      <c r="BK50" s="1" t="str">
        <f>VLOOKUP('Downloaded Data'!BG50,Key!$A$659:$C$660,3)</f>
        <v>Results_Worth_Effort</v>
      </c>
      <c r="BL50" s="1" t="str">
        <f>VLOOKUP('Downloaded Data'!BH50,Key!$A$662:$C$663,3)</f>
        <v>Enjoyment</v>
      </c>
      <c r="BM50" s="1" t="str">
        <f>VLOOKUP('Downloaded Data'!BI50,Key!$A$665:$C$666,3)</f>
        <v>Immersion</v>
      </c>
      <c r="BN50" s="1" t="str">
        <f>VLOOKUP('Downloaded Data'!BJ50,Key!$A$668:$C$669,3)</f>
        <v>Expressiveness</v>
      </c>
      <c r="BO50" s="1" t="str">
        <f>VLOOKUP('Downloaded Data'!BK50,Key!$A$671:$D$672,3)</f>
        <v>Enjoyment</v>
      </c>
      <c r="BP50" s="1" t="str">
        <f>VLOOKUP('Downloaded Data'!BL50,Key!$A$674:$C$675,3)</f>
        <v>Expressiveness</v>
      </c>
      <c r="BQ50" s="1" t="str">
        <f>VLOOKUP('Downloaded Data'!BM50,Key!$A$677:$C$678,3)</f>
        <v>Collaboration</v>
      </c>
      <c r="BR50" s="1" t="str">
        <f>VLOOKUP('Downloaded Data'!BN50,Key!$A$680:$C$681,3)</f>
        <v>Exploration</v>
      </c>
      <c r="BS50" s="1">
        <f t="shared" si="48"/>
        <v>3</v>
      </c>
      <c r="BT50" s="1">
        <f t="shared" si="49"/>
        <v>4</v>
      </c>
      <c r="BU50" s="1">
        <f t="shared" si="50"/>
        <v>1</v>
      </c>
      <c r="BV50" s="1">
        <f t="shared" si="51"/>
        <v>2</v>
      </c>
      <c r="BW50" s="1">
        <f t="shared" si="52"/>
        <v>3</v>
      </c>
      <c r="BX50" s="1">
        <f t="shared" si="53"/>
        <v>2</v>
      </c>
      <c r="BY50" s="4">
        <f t="shared" si="54"/>
        <v>27</v>
      </c>
      <c r="BZ50" s="4">
        <f t="shared" si="55"/>
        <v>32</v>
      </c>
      <c r="CA50" s="4">
        <f t="shared" si="56"/>
        <v>9</v>
      </c>
      <c r="CB50" s="4">
        <f t="shared" si="57"/>
        <v>18</v>
      </c>
      <c r="CC50" s="4">
        <v>30</v>
      </c>
      <c r="CD50" s="4">
        <f t="shared" si="58"/>
        <v>19</v>
      </c>
      <c r="CE50" s="4">
        <f t="shared" si="59"/>
        <v>90</v>
      </c>
      <c r="CF50" s="1" t="s">
        <v>107</v>
      </c>
      <c r="CG50" s="3">
        <v>10</v>
      </c>
      <c r="CH50" s="3">
        <v>9</v>
      </c>
      <c r="CI50" s="3">
        <v>5</v>
      </c>
      <c r="CJ50" s="3">
        <v>9</v>
      </c>
      <c r="CK50" s="3">
        <v>8</v>
      </c>
      <c r="CL50" s="3">
        <v>8</v>
      </c>
      <c r="CM50" s="3">
        <v>9</v>
      </c>
      <c r="CN50" s="3">
        <v>9</v>
      </c>
      <c r="CO50" s="4">
        <f t="shared" si="60"/>
        <v>9</v>
      </c>
      <c r="CP50" s="4">
        <f t="shared" si="61"/>
        <v>8.5</v>
      </c>
      <c r="CQ50" s="4">
        <f t="shared" si="62"/>
        <v>7.5</v>
      </c>
      <c r="CR50" s="4">
        <f t="shared" si="63"/>
        <v>8.5</v>
      </c>
      <c r="CS50" s="4">
        <f t="shared" si="64"/>
        <v>8.375</v>
      </c>
      <c r="CT50" s="3">
        <v>9</v>
      </c>
      <c r="CU50" s="3">
        <v>9</v>
      </c>
      <c r="CV50" s="3">
        <v>8</v>
      </c>
      <c r="CW50" s="3">
        <v>9</v>
      </c>
      <c r="CX50" s="3">
        <v>9</v>
      </c>
      <c r="CY50" s="3">
        <v>9</v>
      </c>
      <c r="CZ50" s="3">
        <v>9</v>
      </c>
      <c r="DA50" s="3">
        <v>8</v>
      </c>
      <c r="DB50" s="3">
        <v>7</v>
      </c>
      <c r="DC50" s="3">
        <v>8</v>
      </c>
      <c r="DD50" s="3">
        <v>8</v>
      </c>
      <c r="DE50" s="3">
        <v>8</v>
      </c>
      <c r="DF50" s="1" t="str">
        <f>VLOOKUP('Downloaded Data'!CL50,Key!$A$926:$C$927,3)</f>
        <v>Exploration</v>
      </c>
      <c r="DG50" s="1" t="str">
        <f>VLOOKUP('Downloaded Data'!CM50,Key!$A$929:$C$930,3)</f>
        <v>Expressiveness</v>
      </c>
      <c r="DH50" s="1" t="str">
        <f>VLOOKUP('Downloaded Data'!CN50,Key!$A$932:$C$933,3)</f>
        <v>Immersion</v>
      </c>
      <c r="DI50" s="1" t="str">
        <f>VLOOKUP('Downloaded Data'!CO50,Key!$A$935:$C$936,3)</f>
        <v>Results_Worth_Effort</v>
      </c>
      <c r="DJ50" s="1" t="str">
        <f>VLOOKUP('Downloaded Data'!CP50,Key!$A$938:$C$939,3)</f>
        <v>Collaboration</v>
      </c>
      <c r="DK50" s="1" t="str">
        <f>VLOOKUP('Downloaded Data'!CQ50,Key!$A$941:$C$942,3)</f>
        <v>Exploration</v>
      </c>
      <c r="DL50" s="1" t="str">
        <f>VLOOKUP('Downloaded Data'!CR50,Key!$A$944:$C$945,3)</f>
        <v>Expressiveness</v>
      </c>
      <c r="DM50" s="1" t="str">
        <f>VLOOKUP('Downloaded Data'!CS50,Key!$A$947:$C$948,3)</f>
        <v>Results_Worth_Effort</v>
      </c>
      <c r="DN50" s="1" t="str">
        <f>VLOOKUP('Downloaded Data'!CT50,Key!$A$947:$D$948,3)</f>
        <v>Collaboration</v>
      </c>
      <c r="DO50" s="1" t="str">
        <f>VLOOKUP('Downloaded Data'!CU50,Key!$A$953:$D$954,3)</f>
        <v>Immersion</v>
      </c>
      <c r="DP50" s="1" t="str">
        <f>VLOOKUP('Downloaded Data'!CV50,Key!$A$956:$C$957,3)</f>
        <v>Collaboration</v>
      </c>
      <c r="DQ50" s="1" t="str">
        <f>VLOOKUP('Downloaded Data'!CW50,Key!$A$959:$C$960,3)</f>
        <v>Results_Worth_Effort</v>
      </c>
      <c r="DR50" s="1" t="str">
        <f>VLOOKUP('Downloaded Data'!CX50,Key!$A$962:$C$963,3)</f>
        <v>Expressiveness</v>
      </c>
      <c r="DS50" s="1" t="str">
        <f>VLOOKUP('Downloaded Data'!CY50,Key!$A$965:$C$966,3)</f>
        <v>Immersion</v>
      </c>
      <c r="DT50" s="1" t="str">
        <f>VLOOKUP('Downloaded Data'!CZ50,Key!$A$968:$C$969,3)</f>
        <v>Exploration</v>
      </c>
      <c r="DU50" s="1">
        <f t="shared" si="65"/>
        <v>3</v>
      </c>
      <c r="DV50" s="1">
        <f t="shared" si="66"/>
        <v>3</v>
      </c>
      <c r="DW50" s="1">
        <f t="shared" si="67"/>
        <v>3</v>
      </c>
      <c r="DX50" s="1">
        <f t="shared" si="68"/>
        <v>3</v>
      </c>
      <c r="DY50" s="1">
        <f t="shared" si="69"/>
        <v>0</v>
      </c>
      <c r="DZ50" s="1">
        <f t="shared" si="70"/>
        <v>3</v>
      </c>
      <c r="EA50" s="4">
        <f t="shared" si="71"/>
        <v>25.5</v>
      </c>
      <c r="EB50" s="4">
        <f t="shared" si="72"/>
        <v>25.5</v>
      </c>
      <c r="EC50" s="4">
        <f t="shared" si="73"/>
        <v>24</v>
      </c>
      <c r="ED50" s="4">
        <f t="shared" si="74"/>
        <v>24</v>
      </c>
      <c r="EE50" s="4">
        <f t="shared" si="75"/>
        <v>0</v>
      </c>
      <c r="EF50" s="4">
        <f t="shared" si="76"/>
        <v>25.5</v>
      </c>
      <c r="EG50" s="4">
        <f t="shared" si="77"/>
        <v>83</v>
      </c>
      <c r="EH50" s="1" t="str">
        <f>VLOOKUP('Downloaded Data'!DA50,Key!$A$971:$B$972,2)</f>
        <v>A: Writing Interface</v>
      </c>
    </row>
    <row r="51" spans="1:139" x14ac:dyDescent="0.2">
      <c r="A51" t="s">
        <v>600</v>
      </c>
      <c r="B51" t="s">
        <v>579</v>
      </c>
      <c r="C51" t="s">
        <v>109</v>
      </c>
      <c r="D51" s="3">
        <v>27</v>
      </c>
      <c r="E51" s="1" t="str">
        <f>VLOOKUP('Downloaded Data'!E51,Key!$A$5:$B$250,2)</f>
        <v>South Africa</v>
      </c>
      <c r="F51" s="1">
        <f>7 - ('Downloaded Data'!G51 + 1)</f>
        <v>5</v>
      </c>
      <c r="G51" s="1">
        <f>7 - ('Downloaded Data'!H51 + 1)</f>
        <v>5</v>
      </c>
      <c r="H51" s="1">
        <f>'Downloaded Data'!I51 + 1</f>
        <v>5</v>
      </c>
      <c r="I51" s="1">
        <f xml:space="preserve"> 7 - ('Downloaded Data'!J51 + 1)</f>
        <v>5</v>
      </c>
      <c r="J51" s="1">
        <f>'Downloaded Data'!K51 + 1</f>
        <v>5</v>
      </c>
      <c r="K51" s="1">
        <f>'Downloaded Data'!L51 + 1</f>
        <v>5</v>
      </c>
      <c r="L51" s="4">
        <f t="shared" si="39"/>
        <v>5</v>
      </c>
      <c r="M51" s="1">
        <f>7 - ('Downloaded Data'!N51 + 1)</f>
        <v>6</v>
      </c>
      <c r="N51" s="1">
        <f>'Downloaded Data'!O51 + 1</f>
        <v>6</v>
      </c>
      <c r="O51" s="1">
        <f>'Downloaded Data'!P51 + 1</f>
        <v>6</v>
      </c>
      <c r="P51" s="1">
        <f>'Downloaded Data'!Q51 + 1</f>
        <v>6</v>
      </c>
      <c r="Q51" s="1">
        <f>'Downloaded Data'!R51 + 1</f>
        <v>6</v>
      </c>
      <c r="R51" s="1">
        <f>'Downloaded Data'!S51 + 1</f>
        <v>6</v>
      </c>
      <c r="S51" s="4">
        <f t="shared" si="40"/>
        <v>6</v>
      </c>
      <c r="T51" s="1">
        <f>'Downloaded Data'!U51 + 1</f>
        <v>6</v>
      </c>
      <c r="U51" s="1">
        <f xml:space="preserve"> 7 - ('Downloaded Data'!V51 + 1)</f>
        <v>4</v>
      </c>
      <c r="V51" s="1">
        <f>'Downloaded Data'!W51 + 1</f>
        <v>4</v>
      </c>
      <c r="W51" s="1">
        <f>7 - ('Downloaded Data'!X51 + 1)</f>
        <v>1</v>
      </c>
      <c r="X51" s="1">
        <f>7 - ('Downloaded Data'!Y51 + 1)</f>
        <v>5</v>
      </c>
      <c r="Y51" s="1">
        <f>7 - ('Downloaded Data'!Z51 + 1)</f>
        <v>5</v>
      </c>
      <c r="Z51" s="1">
        <f>7 - ('Downloaded Data'!AA51 + 1)</f>
        <v>3</v>
      </c>
      <c r="AA51" s="1">
        <f>'Downloaded Data'!AB51 + 1</f>
        <v>5</v>
      </c>
      <c r="AB51" s="5">
        <f t="shared" si="41"/>
        <v>4.125</v>
      </c>
      <c r="AC51" s="2">
        <f t="shared" si="42"/>
        <v>4.95</v>
      </c>
      <c r="AD51" s="1" t="s">
        <v>108</v>
      </c>
      <c r="AE51" s="3">
        <v>9</v>
      </c>
      <c r="AF51" s="3">
        <v>9</v>
      </c>
      <c r="AG51" s="3">
        <v>2</v>
      </c>
      <c r="AH51" s="3">
        <v>2</v>
      </c>
      <c r="AI51" s="3">
        <v>9</v>
      </c>
      <c r="AJ51" s="3">
        <v>9</v>
      </c>
      <c r="AK51" s="3">
        <v>9</v>
      </c>
      <c r="AL51" s="3">
        <v>9</v>
      </c>
      <c r="AM51" s="4">
        <f t="shared" si="43"/>
        <v>9</v>
      </c>
      <c r="AN51" s="4">
        <f t="shared" si="44"/>
        <v>5.5</v>
      </c>
      <c r="AO51" s="4">
        <f t="shared" si="45"/>
        <v>5.5</v>
      </c>
      <c r="AP51" s="4">
        <f t="shared" si="46"/>
        <v>9</v>
      </c>
      <c r="AQ51" s="4">
        <f t="shared" si="47"/>
        <v>7.25</v>
      </c>
      <c r="AR51" s="3">
        <v>9</v>
      </c>
      <c r="AS51" s="3">
        <v>9</v>
      </c>
      <c r="AT51" s="3">
        <v>9</v>
      </c>
      <c r="AU51" s="3">
        <v>9</v>
      </c>
      <c r="AV51" s="3">
        <v>9</v>
      </c>
      <c r="AW51" s="3">
        <v>9</v>
      </c>
      <c r="AX51" s="3">
        <v>9</v>
      </c>
      <c r="AY51" s="3">
        <v>9</v>
      </c>
      <c r="AZ51" s="3">
        <v>9</v>
      </c>
      <c r="BA51" s="3">
        <v>9</v>
      </c>
      <c r="BB51" s="3">
        <v>9</v>
      </c>
      <c r="BC51" s="3">
        <v>9</v>
      </c>
      <c r="BD51" s="1" t="str">
        <f>VLOOKUP('Downloaded Data'!AZ51,Key!$A$638:$C$639,3)</f>
        <v>Exploration</v>
      </c>
      <c r="BE51" s="1" t="str">
        <f>VLOOKUP('Downloaded Data'!BA51,Key!$A$641:$C$642,3)</f>
        <v>Expressiveness</v>
      </c>
      <c r="BF51" s="1" t="str">
        <f>VLOOKUP('Downloaded Data'!BB51,Key!$A$644:$C$645,3)</f>
        <v>Immersion</v>
      </c>
      <c r="BG51" s="1" t="str">
        <f>VLOOKUP('Downloaded Data'!BC51,Key!$A$647:$C$648,3)</f>
        <v>Results_Worth_Effort</v>
      </c>
      <c r="BH51" s="1" t="str">
        <f>VLOOKUP('Downloaded Data'!BD51,Key!$A$650:$C$651,3)</f>
        <v>Enjoyment</v>
      </c>
      <c r="BI51" s="1" t="str">
        <f>VLOOKUP('Downloaded Data'!BE51,Key!$A$653:$C$654,3)</f>
        <v>Exploration</v>
      </c>
      <c r="BJ51" s="1" t="str">
        <f>VLOOKUP('Downloaded Data'!BF51,Key!$A$656:$C$657,3)</f>
        <v>Expressiveness</v>
      </c>
      <c r="BK51" s="1" t="str">
        <f>VLOOKUP('Downloaded Data'!BG51,Key!$A$659:$C$660,3)</f>
        <v>Results_Worth_Effort</v>
      </c>
      <c r="BL51" s="1" t="str">
        <f>VLOOKUP('Downloaded Data'!BH51,Key!$A$662:$C$663,3)</f>
        <v>Expressiveness</v>
      </c>
      <c r="BM51" s="1" t="str">
        <f>VLOOKUP('Downloaded Data'!BI51,Key!$A$665:$C$666,3)</f>
        <v>Exploration</v>
      </c>
      <c r="BN51" s="1" t="str">
        <f>VLOOKUP('Downloaded Data'!BJ51,Key!$A$668:$C$669,3)</f>
        <v>Expressiveness</v>
      </c>
      <c r="BO51" s="1" t="str">
        <f>VLOOKUP('Downloaded Data'!BK51,Key!$A$671:$D$672,3)</f>
        <v>Results_Worth_Effort</v>
      </c>
      <c r="BP51" s="1" t="str">
        <f>VLOOKUP('Downloaded Data'!BL51,Key!$A$674:$C$675,3)</f>
        <v>Expressiveness</v>
      </c>
      <c r="BQ51" s="1" t="str">
        <f>VLOOKUP('Downloaded Data'!BM51,Key!$A$677:$C$678,3)</f>
        <v>Immersion</v>
      </c>
      <c r="BR51" s="1" t="str">
        <f>VLOOKUP('Downloaded Data'!BN51,Key!$A$680:$C$681,3)</f>
        <v>Exploration</v>
      </c>
      <c r="BS51" s="1">
        <f t="shared" si="48"/>
        <v>4</v>
      </c>
      <c r="BT51" s="1">
        <f t="shared" si="49"/>
        <v>5</v>
      </c>
      <c r="BU51" s="1">
        <f t="shared" si="50"/>
        <v>0</v>
      </c>
      <c r="BV51" s="1">
        <f t="shared" si="51"/>
        <v>3</v>
      </c>
      <c r="BW51" s="1">
        <f t="shared" si="52"/>
        <v>1</v>
      </c>
      <c r="BX51" s="1">
        <f t="shared" si="53"/>
        <v>2</v>
      </c>
      <c r="BY51" s="4">
        <f t="shared" si="54"/>
        <v>36</v>
      </c>
      <c r="BZ51" s="4">
        <f t="shared" si="55"/>
        <v>45</v>
      </c>
      <c r="CA51" s="4">
        <f t="shared" si="56"/>
        <v>0</v>
      </c>
      <c r="CB51" s="4">
        <f t="shared" si="57"/>
        <v>27</v>
      </c>
      <c r="CC51" s="4">
        <v>9</v>
      </c>
      <c r="CD51" s="4">
        <f t="shared" si="58"/>
        <v>18</v>
      </c>
      <c r="CE51" s="4">
        <f t="shared" si="59"/>
        <v>90</v>
      </c>
      <c r="CF51" s="1" t="s">
        <v>107</v>
      </c>
      <c r="CG51" s="3">
        <v>9</v>
      </c>
      <c r="CH51" s="3">
        <v>9</v>
      </c>
      <c r="CI51" s="3">
        <v>9</v>
      </c>
      <c r="CJ51" s="3">
        <v>9</v>
      </c>
      <c r="CK51" s="3">
        <v>9</v>
      </c>
      <c r="CL51" s="3">
        <v>9</v>
      </c>
      <c r="CM51" s="3">
        <v>9</v>
      </c>
      <c r="CN51" s="3">
        <v>9</v>
      </c>
      <c r="CO51" s="4">
        <f t="shared" si="60"/>
        <v>9</v>
      </c>
      <c r="CP51" s="4">
        <f t="shared" si="61"/>
        <v>9</v>
      </c>
      <c r="CQ51" s="4">
        <f t="shared" si="62"/>
        <v>9</v>
      </c>
      <c r="CR51" s="4">
        <f t="shared" si="63"/>
        <v>9</v>
      </c>
      <c r="CS51" s="4">
        <f t="shared" si="64"/>
        <v>9</v>
      </c>
      <c r="CT51" s="3">
        <v>9</v>
      </c>
      <c r="CU51" s="3">
        <v>9</v>
      </c>
      <c r="CV51" s="3">
        <v>9</v>
      </c>
      <c r="CW51" s="3">
        <v>9</v>
      </c>
      <c r="CX51" s="3">
        <v>9</v>
      </c>
      <c r="CY51" s="3">
        <v>9</v>
      </c>
      <c r="CZ51" s="3">
        <v>9</v>
      </c>
      <c r="DA51" s="3">
        <v>9</v>
      </c>
      <c r="DB51" s="3">
        <v>9</v>
      </c>
      <c r="DC51" s="3">
        <v>10</v>
      </c>
      <c r="DD51" s="3">
        <v>10</v>
      </c>
      <c r="DE51" s="3">
        <v>10</v>
      </c>
      <c r="DF51" s="1" t="str">
        <f>VLOOKUP('Downloaded Data'!CL51,Key!$A$926:$C$927,3)</f>
        <v>Exploration</v>
      </c>
      <c r="DG51" s="1" t="str">
        <f>VLOOKUP('Downloaded Data'!CM51,Key!$A$929:$C$930,3)</f>
        <v>Expressiveness</v>
      </c>
      <c r="DH51" s="1" t="str">
        <f>VLOOKUP('Downloaded Data'!CN51,Key!$A$932:$C$933,3)</f>
        <v>Enjoyment</v>
      </c>
      <c r="DI51" s="1" t="str">
        <f>VLOOKUP('Downloaded Data'!CO51,Key!$A$935:$C$936,3)</f>
        <v>Results_Worth_Effort</v>
      </c>
      <c r="DJ51" s="1" t="str">
        <f>VLOOKUP('Downloaded Data'!CP51,Key!$A$938:$C$939,3)</f>
        <v>Enjoyment</v>
      </c>
      <c r="DK51" s="1" t="str">
        <f>VLOOKUP('Downloaded Data'!CQ51,Key!$A$941:$C$942,3)</f>
        <v>Results_Worth_Effort</v>
      </c>
      <c r="DL51" s="1" t="str">
        <f>VLOOKUP('Downloaded Data'!CR51,Key!$A$944:$C$945,3)</f>
        <v>Expressiveness</v>
      </c>
      <c r="DM51" s="1" t="str">
        <f>VLOOKUP('Downloaded Data'!CS51,Key!$A$947:$C$948,3)</f>
        <v>Results_Worth_Effort</v>
      </c>
      <c r="DN51" s="1" t="str">
        <f>VLOOKUP('Downloaded Data'!CT51,Key!$A$947:$D$948,3)</f>
        <v>Collaboration</v>
      </c>
      <c r="DO51" s="1" t="str">
        <f>VLOOKUP('Downloaded Data'!CU51,Key!$A$953:$D$954,3)</f>
        <v>Exploration</v>
      </c>
      <c r="DP51" s="1" t="str">
        <f>VLOOKUP('Downloaded Data'!CV51,Key!$A$956:$C$957,3)</f>
        <v>Expressiveness</v>
      </c>
      <c r="DQ51" s="1" t="str">
        <f>VLOOKUP('Downloaded Data'!CW51,Key!$A$959:$C$960,3)</f>
        <v>Enjoyment</v>
      </c>
      <c r="DR51" s="1" t="str">
        <f>VLOOKUP('Downloaded Data'!CX51,Key!$A$962:$C$963,3)</f>
        <v>Expressiveness</v>
      </c>
      <c r="DS51" s="1" t="str">
        <f>VLOOKUP('Downloaded Data'!CY51,Key!$A$965:$C$966,3)</f>
        <v>Immersion</v>
      </c>
      <c r="DT51" s="1" t="str">
        <f>VLOOKUP('Downloaded Data'!CZ51,Key!$A$968:$C$969,3)</f>
        <v>Enjoyment</v>
      </c>
      <c r="DU51" s="1">
        <f t="shared" si="65"/>
        <v>2</v>
      </c>
      <c r="DV51" s="1">
        <f t="shared" si="66"/>
        <v>4</v>
      </c>
      <c r="DW51" s="1">
        <f t="shared" si="67"/>
        <v>1</v>
      </c>
      <c r="DX51" s="1">
        <f t="shared" si="68"/>
        <v>3</v>
      </c>
      <c r="DY51" s="1">
        <f t="shared" si="69"/>
        <v>4</v>
      </c>
      <c r="DZ51" s="1">
        <f t="shared" si="70"/>
        <v>1</v>
      </c>
      <c r="EA51" s="4">
        <f t="shared" si="71"/>
        <v>18</v>
      </c>
      <c r="EB51" s="4">
        <f t="shared" si="72"/>
        <v>38</v>
      </c>
      <c r="EC51" s="4">
        <f t="shared" si="73"/>
        <v>9.5</v>
      </c>
      <c r="ED51" s="4">
        <f t="shared" si="74"/>
        <v>27</v>
      </c>
      <c r="EE51" s="4">
        <f t="shared" si="75"/>
        <v>36</v>
      </c>
      <c r="EF51" s="4">
        <f t="shared" si="76"/>
        <v>9.5</v>
      </c>
      <c r="EG51" s="4">
        <f t="shared" si="77"/>
        <v>92</v>
      </c>
      <c r="EH51" s="1" t="str">
        <f>VLOOKUP('Downloaded Data'!DA51,Key!$A$971:$B$972,2)</f>
        <v>A: Writing Interface</v>
      </c>
    </row>
    <row r="52" spans="1:139" x14ac:dyDescent="0.2">
      <c r="A52" t="s">
        <v>600</v>
      </c>
      <c r="B52" t="s">
        <v>579</v>
      </c>
      <c r="C52" t="s">
        <v>109</v>
      </c>
      <c r="D52" s="3">
        <v>29</v>
      </c>
      <c r="E52" s="1" t="str">
        <f>VLOOKUP('Downloaded Data'!E52,Key!$A$5:$B$250,2)</f>
        <v>South Africa</v>
      </c>
      <c r="F52" s="1">
        <f>7 - ('Downloaded Data'!G52 + 1)</f>
        <v>4</v>
      </c>
      <c r="G52" s="1">
        <f>7 - ('Downloaded Data'!H52 + 1)</f>
        <v>5</v>
      </c>
      <c r="H52" s="1">
        <f>'Downloaded Data'!I52 + 1</f>
        <v>6</v>
      </c>
      <c r="I52" s="1">
        <f xml:space="preserve"> 7 - ('Downloaded Data'!J52 + 1)</f>
        <v>6</v>
      </c>
      <c r="J52" s="1">
        <f>'Downloaded Data'!K52 + 1</f>
        <v>6</v>
      </c>
      <c r="K52" s="1">
        <f>'Downloaded Data'!L52 + 1</f>
        <v>6</v>
      </c>
      <c r="L52" s="4">
        <f t="shared" si="39"/>
        <v>5.5</v>
      </c>
      <c r="M52" s="1">
        <f>7 - ('Downloaded Data'!N52 + 1)</f>
        <v>6</v>
      </c>
      <c r="N52" s="1">
        <f>'Downloaded Data'!O52 + 1</f>
        <v>6</v>
      </c>
      <c r="O52" s="1">
        <f>'Downloaded Data'!P52 + 1</f>
        <v>6</v>
      </c>
      <c r="P52" s="1">
        <f>'Downloaded Data'!Q52 + 1</f>
        <v>6</v>
      </c>
      <c r="Q52" s="1">
        <f>'Downloaded Data'!R52 + 1</f>
        <v>6</v>
      </c>
      <c r="R52" s="1">
        <f>'Downloaded Data'!S52 + 1</f>
        <v>5</v>
      </c>
      <c r="S52" s="4">
        <f t="shared" si="40"/>
        <v>5.833333333333333</v>
      </c>
      <c r="T52" s="1">
        <f>'Downloaded Data'!U52 + 1</f>
        <v>6</v>
      </c>
      <c r="U52" s="1">
        <f xml:space="preserve"> 7 - ('Downloaded Data'!V52 + 1)</f>
        <v>6</v>
      </c>
      <c r="V52" s="1">
        <f>'Downloaded Data'!W52 + 1</f>
        <v>5</v>
      </c>
      <c r="W52" s="1">
        <f>7 - ('Downloaded Data'!X52 + 1)</f>
        <v>4</v>
      </c>
      <c r="X52" s="1">
        <f>7 - ('Downloaded Data'!Y52 + 1)</f>
        <v>6</v>
      </c>
      <c r="Y52" s="1">
        <f>7 - ('Downloaded Data'!Z52 + 1)</f>
        <v>6</v>
      </c>
      <c r="Z52" s="1">
        <f>7 - ('Downloaded Data'!AA52 + 1)</f>
        <v>6</v>
      </c>
      <c r="AA52" s="1">
        <f>'Downloaded Data'!AB52 + 1</f>
        <v>5</v>
      </c>
      <c r="AB52" s="5">
        <f t="shared" si="41"/>
        <v>5.5</v>
      </c>
      <c r="AC52" s="2">
        <f t="shared" si="42"/>
        <v>5.6</v>
      </c>
      <c r="AD52" s="1" t="s">
        <v>108</v>
      </c>
      <c r="AE52" s="3">
        <v>9</v>
      </c>
      <c r="AF52" s="3">
        <v>9</v>
      </c>
      <c r="AG52" s="3">
        <v>10</v>
      </c>
      <c r="AH52" s="3">
        <v>9</v>
      </c>
      <c r="AI52" s="3">
        <v>7</v>
      </c>
      <c r="AJ52" s="3">
        <v>8</v>
      </c>
      <c r="AK52" s="3">
        <v>7</v>
      </c>
      <c r="AL52" s="3">
        <v>8</v>
      </c>
      <c r="AM52" s="4">
        <f t="shared" si="43"/>
        <v>8.5</v>
      </c>
      <c r="AN52" s="4">
        <f t="shared" si="44"/>
        <v>8</v>
      </c>
      <c r="AO52" s="4">
        <f t="shared" si="45"/>
        <v>9.5</v>
      </c>
      <c r="AP52" s="4">
        <f t="shared" si="46"/>
        <v>7.5</v>
      </c>
      <c r="AQ52" s="4">
        <f t="shared" si="47"/>
        <v>8.375</v>
      </c>
      <c r="AR52" s="3">
        <v>9</v>
      </c>
      <c r="AS52" s="3">
        <v>10</v>
      </c>
      <c r="AT52" s="3">
        <v>10</v>
      </c>
      <c r="AU52" s="3">
        <v>10</v>
      </c>
      <c r="AV52" s="3">
        <v>10</v>
      </c>
      <c r="AW52" s="3">
        <v>9</v>
      </c>
      <c r="AX52" s="3">
        <v>8</v>
      </c>
      <c r="AY52" s="3">
        <v>9</v>
      </c>
      <c r="AZ52" s="3">
        <v>9</v>
      </c>
      <c r="BA52" s="3">
        <v>9</v>
      </c>
      <c r="BB52" s="3">
        <v>9</v>
      </c>
      <c r="BC52" s="3">
        <v>3</v>
      </c>
      <c r="BD52" s="1" t="str">
        <f>VLOOKUP('Downloaded Data'!AZ52,Key!$A$638:$C$639,3)</f>
        <v>Exploration</v>
      </c>
      <c r="BE52" s="1" t="str">
        <f>VLOOKUP('Downloaded Data'!BA52,Key!$A$641:$C$642,3)</f>
        <v>Expressiveness</v>
      </c>
      <c r="BF52" s="1" t="str">
        <f>VLOOKUP('Downloaded Data'!BB52,Key!$A$644:$C$645,3)</f>
        <v>Enjoyment</v>
      </c>
      <c r="BG52" s="1" t="str">
        <f>VLOOKUP('Downloaded Data'!BC52,Key!$A$647:$C$648,3)</f>
        <v>Immersion</v>
      </c>
      <c r="BH52" s="1" t="str">
        <f>VLOOKUP('Downloaded Data'!BD52,Key!$A$650:$C$651,3)</f>
        <v>Enjoyment</v>
      </c>
      <c r="BI52" s="1" t="str">
        <f>VLOOKUP('Downloaded Data'!BE52,Key!$A$653:$C$654,3)</f>
        <v>Exploration</v>
      </c>
      <c r="BJ52" s="1" t="str">
        <f>VLOOKUP('Downloaded Data'!BF52,Key!$A$656:$C$657,3)</f>
        <v>Expressiveness</v>
      </c>
      <c r="BK52" s="1" t="str">
        <f>VLOOKUP('Downloaded Data'!BG52,Key!$A$659:$C$660,3)</f>
        <v>Results_Worth_Effort</v>
      </c>
      <c r="BL52" s="1" t="str">
        <f>VLOOKUP('Downloaded Data'!BH52,Key!$A$662:$C$663,3)</f>
        <v>Expressiveness</v>
      </c>
      <c r="BM52" s="1" t="str">
        <f>VLOOKUP('Downloaded Data'!BI52,Key!$A$665:$C$666,3)</f>
        <v>Exploration</v>
      </c>
      <c r="BN52" s="1" t="str">
        <f>VLOOKUP('Downloaded Data'!BJ52,Key!$A$668:$C$669,3)</f>
        <v>Collaboration</v>
      </c>
      <c r="BO52" s="1" t="str">
        <f>VLOOKUP('Downloaded Data'!BK52,Key!$A$671:$D$672,3)</f>
        <v>Enjoyment</v>
      </c>
      <c r="BP52" s="1" t="str">
        <f>VLOOKUP('Downloaded Data'!BL52,Key!$A$674:$C$675,3)</f>
        <v>Exploration</v>
      </c>
      <c r="BQ52" s="1" t="str">
        <f>VLOOKUP('Downloaded Data'!BM52,Key!$A$677:$C$678,3)</f>
        <v>Immersion</v>
      </c>
      <c r="BR52" s="1" t="str">
        <f>VLOOKUP('Downloaded Data'!BN52,Key!$A$680:$C$681,3)</f>
        <v>Exploration</v>
      </c>
      <c r="BS52" s="1">
        <f t="shared" si="48"/>
        <v>5</v>
      </c>
      <c r="BT52" s="1">
        <f t="shared" si="49"/>
        <v>3</v>
      </c>
      <c r="BU52" s="1">
        <f t="shared" si="50"/>
        <v>1</v>
      </c>
      <c r="BV52" s="1">
        <f t="shared" si="51"/>
        <v>1</v>
      </c>
      <c r="BW52" s="1">
        <f t="shared" si="52"/>
        <v>3</v>
      </c>
      <c r="BX52" s="1">
        <f t="shared" si="53"/>
        <v>2</v>
      </c>
      <c r="BY52" s="4">
        <f t="shared" si="54"/>
        <v>47.5</v>
      </c>
      <c r="BZ52" s="4">
        <f t="shared" si="55"/>
        <v>28.5</v>
      </c>
      <c r="CA52" s="4">
        <f t="shared" si="56"/>
        <v>9.5</v>
      </c>
      <c r="CB52" s="4">
        <f t="shared" si="57"/>
        <v>9</v>
      </c>
      <c r="CC52" s="4">
        <v>27</v>
      </c>
      <c r="CD52" s="4">
        <f t="shared" si="58"/>
        <v>12</v>
      </c>
      <c r="CE52" s="4">
        <f t="shared" si="59"/>
        <v>89</v>
      </c>
      <c r="CF52" s="1" t="s">
        <v>107</v>
      </c>
      <c r="CG52" s="3">
        <v>9</v>
      </c>
      <c r="CH52" s="3">
        <v>9</v>
      </c>
      <c r="CI52" s="3">
        <v>10</v>
      </c>
      <c r="CJ52" s="3">
        <v>9</v>
      </c>
      <c r="CK52" s="3">
        <v>9</v>
      </c>
      <c r="CL52" s="3">
        <v>9</v>
      </c>
      <c r="CM52" s="3">
        <v>8</v>
      </c>
      <c r="CN52" s="3">
        <v>10</v>
      </c>
      <c r="CO52" s="4">
        <f t="shared" si="60"/>
        <v>9.5</v>
      </c>
      <c r="CP52" s="4">
        <f t="shared" si="61"/>
        <v>9</v>
      </c>
      <c r="CQ52" s="4">
        <f t="shared" si="62"/>
        <v>9.5</v>
      </c>
      <c r="CR52" s="4">
        <f t="shared" si="63"/>
        <v>8.5</v>
      </c>
      <c r="CS52" s="4">
        <f t="shared" si="64"/>
        <v>9.125</v>
      </c>
      <c r="CT52" s="3">
        <v>10</v>
      </c>
      <c r="CU52" s="3">
        <v>10</v>
      </c>
      <c r="CV52" s="3">
        <v>10</v>
      </c>
      <c r="CW52" s="3">
        <v>10</v>
      </c>
      <c r="CX52" s="3">
        <v>10</v>
      </c>
      <c r="CY52" s="3">
        <v>9</v>
      </c>
      <c r="CZ52" s="3">
        <v>10</v>
      </c>
      <c r="DA52" s="3">
        <v>10</v>
      </c>
      <c r="DB52" s="3">
        <v>10</v>
      </c>
      <c r="DC52" s="3">
        <v>9</v>
      </c>
      <c r="DD52" s="3">
        <v>9</v>
      </c>
      <c r="DE52" s="3">
        <v>9</v>
      </c>
      <c r="DF52" s="1" t="str">
        <f>VLOOKUP('Downloaded Data'!CL52,Key!$A$926:$C$927,3)</f>
        <v>Exploration</v>
      </c>
      <c r="DG52" s="1" t="str">
        <f>VLOOKUP('Downloaded Data'!CM52,Key!$A$929:$C$930,3)</f>
        <v>Expressiveness</v>
      </c>
      <c r="DH52" s="1" t="str">
        <f>VLOOKUP('Downloaded Data'!CN52,Key!$A$932:$C$933,3)</f>
        <v>Enjoyment</v>
      </c>
      <c r="DI52" s="1" t="str">
        <f>VLOOKUP('Downloaded Data'!CO52,Key!$A$935:$C$936,3)</f>
        <v>Immersion</v>
      </c>
      <c r="DJ52" s="1" t="str">
        <f>VLOOKUP('Downloaded Data'!CP52,Key!$A$938:$C$939,3)</f>
        <v>Enjoyment</v>
      </c>
      <c r="DK52" s="1" t="str">
        <f>VLOOKUP('Downloaded Data'!CQ52,Key!$A$941:$C$942,3)</f>
        <v>Exploration</v>
      </c>
      <c r="DL52" s="1" t="str">
        <f>VLOOKUP('Downloaded Data'!CR52,Key!$A$944:$C$945,3)</f>
        <v>Expressiveness</v>
      </c>
      <c r="DM52" s="1" t="str">
        <f>VLOOKUP('Downloaded Data'!CS52,Key!$A$947:$C$948,3)</f>
        <v>Results_Worth_Effort</v>
      </c>
      <c r="DN52" s="1" t="str">
        <f>VLOOKUP('Downloaded Data'!CT52,Key!$A$947:$D$948,3)</f>
        <v>Collaboration</v>
      </c>
      <c r="DO52" s="1" t="str">
        <f>VLOOKUP('Downloaded Data'!CU52,Key!$A$953:$D$954,3)</f>
        <v>Exploration</v>
      </c>
      <c r="DP52" s="1" t="str">
        <f>VLOOKUP('Downloaded Data'!CV52,Key!$A$956:$C$957,3)</f>
        <v>Expressiveness</v>
      </c>
      <c r="DQ52" s="1" t="str">
        <f>VLOOKUP('Downloaded Data'!CW52,Key!$A$959:$C$960,3)</f>
        <v>Enjoyment</v>
      </c>
      <c r="DR52" s="1" t="str">
        <f>VLOOKUP('Downloaded Data'!CX52,Key!$A$962:$C$963,3)</f>
        <v>Exploration</v>
      </c>
      <c r="DS52" s="1" t="str">
        <f>VLOOKUP('Downloaded Data'!CY52,Key!$A$965:$C$966,3)</f>
        <v>Immersion</v>
      </c>
      <c r="DT52" s="1" t="str">
        <f>VLOOKUP('Downloaded Data'!CZ52,Key!$A$968:$C$969,3)</f>
        <v>Exploration</v>
      </c>
      <c r="DU52" s="1">
        <f t="shared" si="65"/>
        <v>5</v>
      </c>
      <c r="DV52" s="1">
        <f t="shared" si="66"/>
        <v>3</v>
      </c>
      <c r="DW52" s="1">
        <f t="shared" si="67"/>
        <v>1</v>
      </c>
      <c r="DX52" s="1">
        <f t="shared" si="68"/>
        <v>1</v>
      </c>
      <c r="DY52" s="1">
        <f t="shared" si="69"/>
        <v>3</v>
      </c>
      <c r="DZ52" s="1">
        <f t="shared" si="70"/>
        <v>2</v>
      </c>
      <c r="EA52" s="4">
        <f t="shared" si="71"/>
        <v>50</v>
      </c>
      <c r="EB52" s="4">
        <f t="shared" si="72"/>
        <v>28.5</v>
      </c>
      <c r="EC52" s="4">
        <f t="shared" si="73"/>
        <v>9.5</v>
      </c>
      <c r="ED52" s="4">
        <f t="shared" si="74"/>
        <v>10</v>
      </c>
      <c r="EE52" s="4">
        <f t="shared" si="75"/>
        <v>30</v>
      </c>
      <c r="EF52" s="4">
        <f t="shared" si="76"/>
        <v>18</v>
      </c>
      <c r="EG52" s="4">
        <f t="shared" si="77"/>
        <v>97.333333333333329</v>
      </c>
      <c r="EH52" s="1" t="str">
        <f>VLOOKUP('Downloaded Data'!DA52,Key!$A$971:$B$972,2)</f>
        <v>A: Writing Interface</v>
      </c>
      <c r="EI52" t="s">
        <v>566</v>
      </c>
    </row>
    <row r="53" spans="1:139" x14ac:dyDescent="0.2">
      <c r="A53" t="s">
        <v>600</v>
      </c>
      <c r="B53" t="s">
        <v>579</v>
      </c>
      <c r="C53" t="s">
        <v>109</v>
      </c>
      <c r="D53" s="3">
        <v>22</v>
      </c>
      <c r="E53" s="1" t="str">
        <f>VLOOKUP('Downloaded Data'!E53,Key!$A$5:$B$250,2)</f>
        <v>South Africa</v>
      </c>
      <c r="F53" s="1">
        <f>7 - ('Downloaded Data'!G53 + 1)</f>
        <v>6</v>
      </c>
      <c r="G53" s="1">
        <f>7 - ('Downloaded Data'!H53 + 1)</f>
        <v>1</v>
      </c>
      <c r="H53" s="1">
        <f>'Downloaded Data'!I53 + 1</f>
        <v>6</v>
      </c>
      <c r="I53" s="1">
        <f xml:space="preserve"> 7 - ('Downloaded Data'!J53 + 1)</f>
        <v>5</v>
      </c>
      <c r="J53" s="1">
        <f>'Downloaded Data'!K53 + 1</f>
        <v>4</v>
      </c>
      <c r="K53" s="1">
        <f>'Downloaded Data'!L53 + 1</f>
        <v>4</v>
      </c>
      <c r="L53" s="4">
        <f t="shared" si="39"/>
        <v>4.333333333333333</v>
      </c>
      <c r="M53" s="1">
        <f>7 - ('Downloaded Data'!N53 + 1)</f>
        <v>6</v>
      </c>
      <c r="N53" s="1">
        <f>'Downloaded Data'!O53 + 1</f>
        <v>6</v>
      </c>
      <c r="O53" s="1">
        <f>'Downloaded Data'!P53 + 1</f>
        <v>6</v>
      </c>
      <c r="P53" s="1">
        <f>'Downloaded Data'!Q53 + 1</f>
        <v>6</v>
      </c>
      <c r="Q53" s="1">
        <f>'Downloaded Data'!R53 + 1</f>
        <v>5</v>
      </c>
      <c r="R53" s="1">
        <f>'Downloaded Data'!S53 + 1</f>
        <v>4</v>
      </c>
      <c r="S53" s="4">
        <f t="shared" si="40"/>
        <v>5.5</v>
      </c>
      <c r="T53" s="1">
        <f>'Downloaded Data'!U53 + 1</f>
        <v>6</v>
      </c>
      <c r="U53" s="1">
        <f xml:space="preserve"> 7 - ('Downloaded Data'!V53 + 1)</f>
        <v>6</v>
      </c>
      <c r="V53" s="1">
        <f>'Downloaded Data'!W53 + 1</f>
        <v>5</v>
      </c>
      <c r="W53" s="1">
        <f>7 - ('Downloaded Data'!X53 + 1)</f>
        <v>1</v>
      </c>
      <c r="X53" s="1">
        <f>7 - ('Downloaded Data'!Y53 + 1)</f>
        <v>1</v>
      </c>
      <c r="Y53" s="1">
        <f>7 - ('Downloaded Data'!Z53 + 1)</f>
        <v>1</v>
      </c>
      <c r="Z53" s="1">
        <f>7 - ('Downloaded Data'!AA53 + 1)</f>
        <v>3</v>
      </c>
      <c r="AA53" s="1">
        <f>'Downloaded Data'!AB53 + 1</f>
        <v>5</v>
      </c>
      <c r="AB53" s="5">
        <f t="shared" si="41"/>
        <v>3.5</v>
      </c>
      <c r="AC53" s="2">
        <f t="shared" si="42"/>
        <v>4.3499999999999996</v>
      </c>
      <c r="AD53" s="1" t="s">
        <v>108</v>
      </c>
      <c r="AE53" s="3">
        <v>8</v>
      </c>
      <c r="AF53" s="3">
        <v>5</v>
      </c>
      <c r="AG53" s="3">
        <v>9</v>
      </c>
      <c r="AH53" s="3">
        <v>9</v>
      </c>
      <c r="AI53" s="3">
        <v>5</v>
      </c>
      <c r="AJ53" s="3">
        <v>10</v>
      </c>
      <c r="AK53" s="3">
        <v>10</v>
      </c>
      <c r="AL53" s="3">
        <v>10</v>
      </c>
      <c r="AM53" s="4">
        <f t="shared" si="43"/>
        <v>7.5</v>
      </c>
      <c r="AN53" s="4">
        <f t="shared" si="44"/>
        <v>7</v>
      </c>
      <c r="AO53" s="4">
        <f t="shared" si="45"/>
        <v>8.5</v>
      </c>
      <c r="AP53" s="4">
        <f t="shared" si="46"/>
        <v>10</v>
      </c>
      <c r="AQ53" s="4">
        <f t="shared" si="47"/>
        <v>8.25</v>
      </c>
      <c r="AR53" s="3">
        <v>10</v>
      </c>
      <c r="AS53" s="3">
        <v>1</v>
      </c>
      <c r="AT53" s="3">
        <v>9</v>
      </c>
      <c r="AU53" s="3">
        <v>10</v>
      </c>
      <c r="AV53" s="3">
        <v>9</v>
      </c>
      <c r="AW53" s="3">
        <v>10</v>
      </c>
      <c r="AX53" s="3">
        <v>10</v>
      </c>
      <c r="AY53" s="3">
        <v>4</v>
      </c>
      <c r="AZ53" s="3">
        <v>2</v>
      </c>
      <c r="BA53" s="3">
        <v>10</v>
      </c>
      <c r="BB53" s="3">
        <v>1</v>
      </c>
      <c r="BC53" s="3">
        <v>9</v>
      </c>
      <c r="BD53" s="1" t="str">
        <f>VLOOKUP('Downloaded Data'!AZ53,Key!$A$638:$C$639,3)</f>
        <v>Exploration</v>
      </c>
      <c r="BE53" s="1" t="str">
        <f>VLOOKUP('Downloaded Data'!BA53,Key!$A$641:$C$642,3)</f>
        <v>Results_Worth_Effort</v>
      </c>
      <c r="BF53" s="1" t="str">
        <f>VLOOKUP('Downloaded Data'!BB53,Key!$A$644:$C$645,3)</f>
        <v>Immersion</v>
      </c>
      <c r="BG53" s="1" t="str">
        <f>VLOOKUP('Downloaded Data'!BC53,Key!$A$647:$C$648,3)</f>
        <v>Results_Worth_Effort</v>
      </c>
      <c r="BH53" s="1" t="str">
        <f>VLOOKUP('Downloaded Data'!BD53,Key!$A$650:$C$651,3)</f>
        <v>Collaboration</v>
      </c>
      <c r="BI53" s="1" t="str">
        <f>VLOOKUP('Downloaded Data'!BE53,Key!$A$653:$C$654,3)</f>
        <v>Exploration</v>
      </c>
      <c r="BJ53" s="1" t="str">
        <f>VLOOKUP('Downloaded Data'!BF53,Key!$A$656:$C$657,3)</f>
        <v>Expressiveness</v>
      </c>
      <c r="BK53" s="1" t="str">
        <f>VLOOKUP('Downloaded Data'!BG53,Key!$A$659:$C$660,3)</f>
        <v>Results_Worth_Effort</v>
      </c>
      <c r="BL53" s="1" t="str">
        <f>VLOOKUP('Downloaded Data'!BH53,Key!$A$662:$C$663,3)</f>
        <v>Enjoyment</v>
      </c>
      <c r="BM53" s="1" t="str">
        <f>VLOOKUP('Downloaded Data'!BI53,Key!$A$665:$C$666,3)</f>
        <v>Immersion</v>
      </c>
      <c r="BN53" s="1" t="str">
        <f>VLOOKUP('Downloaded Data'!BJ53,Key!$A$668:$C$669,3)</f>
        <v>Expressiveness</v>
      </c>
      <c r="BO53" s="1" t="str">
        <f>VLOOKUP('Downloaded Data'!BK53,Key!$A$671:$D$672,3)</f>
        <v>Results_Worth_Effort</v>
      </c>
      <c r="BP53" s="1" t="str">
        <f>VLOOKUP('Downloaded Data'!BL53,Key!$A$674:$C$675,3)</f>
        <v>Exploration</v>
      </c>
      <c r="BQ53" s="1" t="str">
        <f>VLOOKUP('Downloaded Data'!BM53,Key!$A$677:$C$678,3)</f>
        <v>Immersion</v>
      </c>
      <c r="BR53" s="1" t="str">
        <f>VLOOKUP('Downloaded Data'!BN53,Key!$A$680:$C$681,3)</f>
        <v>Exploration</v>
      </c>
      <c r="BS53" s="1">
        <f t="shared" si="48"/>
        <v>4</v>
      </c>
      <c r="BT53" s="1">
        <f t="shared" si="49"/>
        <v>2</v>
      </c>
      <c r="BU53" s="1">
        <f t="shared" si="50"/>
        <v>1</v>
      </c>
      <c r="BV53" s="1">
        <f t="shared" si="51"/>
        <v>4</v>
      </c>
      <c r="BW53" s="1">
        <f t="shared" si="52"/>
        <v>1</v>
      </c>
      <c r="BX53" s="1">
        <f t="shared" si="53"/>
        <v>3</v>
      </c>
      <c r="BY53" s="4">
        <f t="shared" si="54"/>
        <v>10</v>
      </c>
      <c r="BZ53" s="4">
        <f t="shared" si="55"/>
        <v>19</v>
      </c>
      <c r="CA53" s="4">
        <f t="shared" si="56"/>
        <v>5</v>
      </c>
      <c r="CB53" s="4">
        <f t="shared" si="57"/>
        <v>24</v>
      </c>
      <c r="CC53" s="4">
        <v>10</v>
      </c>
      <c r="CD53" s="4">
        <f t="shared" si="58"/>
        <v>28.5</v>
      </c>
      <c r="CE53" s="4">
        <f t="shared" si="59"/>
        <v>64.333333333333329</v>
      </c>
      <c r="CF53" s="1" t="s">
        <v>107</v>
      </c>
      <c r="CG53" s="3">
        <v>10</v>
      </c>
      <c r="CH53" s="3">
        <v>4</v>
      </c>
      <c r="CI53" s="3">
        <v>10</v>
      </c>
      <c r="CJ53" s="3">
        <v>8</v>
      </c>
      <c r="CK53" s="3">
        <v>10</v>
      </c>
      <c r="CL53" s="3">
        <v>6</v>
      </c>
      <c r="CM53" s="3">
        <v>6</v>
      </c>
      <c r="CN53" s="3">
        <v>9</v>
      </c>
      <c r="CO53" s="4">
        <f t="shared" si="60"/>
        <v>6.5</v>
      </c>
      <c r="CP53" s="4">
        <f t="shared" si="61"/>
        <v>9</v>
      </c>
      <c r="CQ53" s="4">
        <f t="shared" si="62"/>
        <v>10</v>
      </c>
      <c r="CR53" s="4">
        <f t="shared" si="63"/>
        <v>6</v>
      </c>
      <c r="CS53" s="4">
        <f t="shared" si="64"/>
        <v>7.875</v>
      </c>
      <c r="CT53" s="3">
        <v>10</v>
      </c>
      <c r="CU53" s="3">
        <v>3</v>
      </c>
      <c r="CV53" s="3">
        <v>8</v>
      </c>
      <c r="CW53" s="3">
        <v>8</v>
      </c>
      <c r="CX53" s="3">
        <v>6</v>
      </c>
      <c r="CY53" s="3">
        <v>9</v>
      </c>
      <c r="CZ53" s="3">
        <v>9</v>
      </c>
      <c r="DA53" s="3">
        <v>7</v>
      </c>
      <c r="DB53" s="3">
        <v>9</v>
      </c>
      <c r="DC53" s="3">
        <v>9</v>
      </c>
      <c r="DD53" s="3">
        <v>9</v>
      </c>
      <c r="DE53" s="3">
        <v>9</v>
      </c>
      <c r="DF53" s="1" t="str">
        <f>VLOOKUP('Downloaded Data'!CL53,Key!$A$926:$C$927,3)</f>
        <v>Exploration</v>
      </c>
      <c r="DG53" s="1" t="str">
        <f>VLOOKUP('Downloaded Data'!CM53,Key!$A$929:$C$930,3)</f>
        <v>Expressiveness</v>
      </c>
      <c r="DH53" s="1" t="str">
        <f>VLOOKUP('Downloaded Data'!CN53,Key!$A$932:$C$933,3)</f>
        <v>Enjoyment</v>
      </c>
      <c r="DI53" s="1" t="str">
        <f>VLOOKUP('Downloaded Data'!CO53,Key!$A$935:$C$936,3)</f>
        <v>Immersion</v>
      </c>
      <c r="DJ53" s="1" t="str">
        <f>VLOOKUP('Downloaded Data'!CP53,Key!$A$938:$C$939,3)</f>
        <v>Enjoyment</v>
      </c>
      <c r="DK53" s="1" t="str">
        <f>VLOOKUP('Downloaded Data'!CQ53,Key!$A$941:$C$942,3)</f>
        <v>Results_Worth_Effort</v>
      </c>
      <c r="DL53" s="1" t="str">
        <f>VLOOKUP('Downloaded Data'!CR53,Key!$A$944:$C$945,3)</f>
        <v>Expressiveness</v>
      </c>
      <c r="DM53" s="1" t="str">
        <f>VLOOKUP('Downloaded Data'!CS53,Key!$A$947:$C$948,3)</f>
        <v>Collaboration</v>
      </c>
      <c r="DN53" s="1" t="str">
        <f>VLOOKUP('Downloaded Data'!CT53,Key!$A$947:$D$948,3)</f>
        <v>Collaboration</v>
      </c>
      <c r="DO53" s="1" t="str">
        <f>VLOOKUP('Downloaded Data'!CU53,Key!$A$953:$D$954,3)</f>
        <v>Immersion</v>
      </c>
      <c r="DP53" s="1" t="str">
        <f>VLOOKUP('Downloaded Data'!CV53,Key!$A$956:$C$957,3)</f>
        <v>Collaboration</v>
      </c>
      <c r="DQ53" s="1" t="str">
        <f>VLOOKUP('Downloaded Data'!CW53,Key!$A$959:$C$960,3)</f>
        <v>Results_Worth_Effort</v>
      </c>
      <c r="DR53" s="1" t="str">
        <f>VLOOKUP('Downloaded Data'!CX53,Key!$A$962:$C$963,3)</f>
        <v>Exploration</v>
      </c>
      <c r="DS53" s="1" t="str">
        <f>VLOOKUP('Downloaded Data'!CY53,Key!$A$965:$C$966,3)</f>
        <v>Collaboration</v>
      </c>
      <c r="DT53" s="1" t="str">
        <f>VLOOKUP('Downloaded Data'!CZ53,Key!$A$968:$C$969,3)</f>
        <v>Exploration</v>
      </c>
      <c r="DU53" s="1">
        <f t="shared" si="65"/>
        <v>3</v>
      </c>
      <c r="DV53" s="1">
        <f t="shared" si="66"/>
        <v>2</v>
      </c>
      <c r="DW53" s="1">
        <f t="shared" si="67"/>
        <v>4</v>
      </c>
      <c r="DX53" s="1">
        <f t="shared" si="68"/>
        <v>2</v>
      </c>
      <c r="DY53" s="1">
        <f t="shared" si="69"/>
        <v>2</v>
      </c>
      <c r="DZ53" s="1">
        <f t="shared" si="70"/>
        <v>2</v>
      </c>
      <c r="EA53" s="4">
        <f t="shared" si="71"/>
        <v>15</v>
      </c>
      <c r="EB53" s="4">
        <f t="shared" si="72"/>
        <v>15</v>
      </c>
      <c r="EC53" s="4">
        <f t="shared" si="73"/>
        <v>34</v>
      </c>
      <c r="ED53" s="4">
        <f t="shared" si="74"/>
        <v>19</v>
      </c>
      <c r="EE53" s="4">
        <f t="shared" si="75"/>
        <v>10</v>
      </c>
      <c r="EF53" s="4">
        <f t="shared" si="76"/>
        <v>18</v>
      </c>
      <c r="EG53" s="4">
        <f t="shared" si="77"/>
        <v>78.666666666666671</v>
      </c>
      <c r="EH53" s="1" t="str">
        <f>VLOOKUP('Downloaded Data'!DA53,Key!$A$971:$B$972,2)</f>
        <v>A: Writing Interface</v>
      </c>
    </row>
    <row r="54" spans="1:139" x14ac:dyDescent="0.2">
      <c r="A54" t="s">
        <v>600</v>
      </c>
      <c r="B54" t="s">
        <v>579</v>
      </c>
      <c r="C54" t="s">
        <v>105</v>
      </c>
      <c r="D54" s="3">
        <v>30</v>
      </c>
      <c r="E54" s="1" t="str">
        <f>VLOOKUP('Downloaded Data'!E54,Key!$A$5:$B$250,2)</f>
        <v>South Africa</v>
      </c>
      <c r="F54" s="1">
        <f>7 - ('Downloaded Data'!G54 + 1)</f>
        <v>2</v>
      </c>
      <c r="G54" s="1">
        <f>7 - ('Downloaded Data'!H54 + 1)</f>
        <v>5</v>
      </c>
      <c r="H54" s="1">
        <f>'Downloaded Data'!I54 + 1</f>
        <v>5</v>
      </c>
      <c r="I54" s="1">
        <f xml:space="preserve"> 7 - ('Downloaded Data'!J54 + 1)</f>
        <v>6</v>
      </c>
      <c r="J54" s="1">
        <f>'Downloaded Data'!K54 + 1</f>
        <v>6</v>
      </c>
      <c r="K54" s="1">
        <f>'Downloaded Data'!L54 + 1</f>
        <v>6</v>
      </c>
      <c r="L54" s="4">
        <f t="shared" si="39"/>
        <v>5</v>
      </c>
      <c r="M54" s="1">
        <f>7 - ('Downloaded Data'!N54 + 1)</f>
        <v>5</v>
      </c>
      <c r="N54" s="1">
        <f>'Downloaded Data'!O54 + 1</f>
        <v>6</v>
      </c>
      <c r="O54" s="1">
        <f>'Downloaded Data'!P54 + 1</f>
        <v>5</v>
      </c>
      <c r="P54" s="1">
        <f>'Downloaded Data'!Q54 + 1</f>
        <v>6</v>
      </c>
      <c r="Q54" s="1">
        <f>'Downloaded Data'!R54 + 1</f>
        <v>5</v>
      </c>
      <c r="R54" s="1">
        <f>'Downloaded Data'!S54 + 1</f>
        <v>5</v>
      </c>
      <c r="S54" s="4">
        <f t="shared" si="40"/>
        <v>5.333333333333333</v>
      </c>
      <c r="T54" s="1">
        <f>'Downloaded Data'!U54 + 1</f>
        <v>5</v>
      </c>
      <c r="U54" s="1">
        <f xml:space="preserve"> 7 - ('Downloaded Data'!V54 + 1)</f>
        <v>5</v>
      </c>
      <c r="V54" s="1">
        <f>'Downloaded Data'!W54 + 1</f>
        <v>5</v>
      </c>
      <c r="W54" s="1">
        <f>7 - ('Downloaded Data'!X54 + 1)</f>
        <v>4</v>
      </c>
      <c r="X54" s="1">
        <f>7 - ('Downloaded Data'!Y54 + 1)</f>
        <v>5</v>
      </c>
      <c r="Y54" s="1">
        <f>7 - ('Downloaded Data'!Z54 + 1)</f>
        <v>6</v>
      </c>
      <c r="Z54" s="1">
        <f>7 - ('Downloaded Data'!AA54 + 1)</f>
        <v>5</v>
      </c>
      <c r="AA54" s="1">
        <f>'Downloaded Data'!AB54 + 1</f>
        <v>5</v>
      </c>
      <c r="AB54" s="5">
        <f t="shared" si="41"/>
        <v>5</v>
      </c>
      <c r="AC54" s="2">
        <f t="shared" si="42"/>
        <v>5.0999999999999996</v>
      </c>
      <c r="AD54" s="1" t="s">
        <v>108</v>
      </c>
      <c r="AE54" s="3">
        <v>9</v>
      </c>
      <c r="AF54" s="3">
        <v>8</v>
      </c>
      <c r="AG54" s="3">
        <v>9</v>
      </c>
      <c r="AH54" s="3">
        <v>2</v>
      </c>
      <c r="AI54" s="3">
        <v>7</v>
      </c>
      <c r="AJ54" s="3">
        <v>10</v>
      </c>
      <c r="AK54" s="3">
        <v>8</v>
      </c>
      <c r="AL54" s="3">
        <v>7</v>
      </c>
      <c r="AM54" s="4">
        <f t="shared" si="43"/>
        <v>7.5</v>
      </c>
      <c r="AN54" s="4">
        <f t="shared" si="44"/>
        <v>4.5</v>
      </c>
      <c r="AO54" s="4">
        <f t="shared" si="45"/>
        <v>9</v>
      </c>
      <c r="AP54" s="4">
        <f t="shared" si="46"/>
        <v>9</v>
      </c>
      <c r="AQ54" s="4">
        <f t="shared" si="47"/>
        <v>7.5</v>
      </c>
      <c r="AR54" s="3">
        <v>10</v>
      </c>
      <c r="AS54" s="3">
        <v>4</v>
      </c>
      <c r="AT54" s="3">
        <v>8</v>
      </c>
      <c r="AU54" s="3">
        <v>10</v>
      </c>
      <c r="AV54" s="3">
        <v>10</v>
      </c>
      <c r="AW54" s="3">
        <v>3</v>
      </c>
      <c r="AX54" s="3">
        <v>9</v>
      </c>
      <c r="AY54" s="3">
        <v>10</v>
      </c>
      <c r="AZ54" s="3">
        <v>8</v>
      </c>
      <c r="BA54" s="3">
        <v>9</v>
      </c>
      <c r="BB54" s="3">
        <v>7</v>
      </c>
      <c r="BC54" s="3">
        <v>7</v>
      </c>
      <c r="BD54" s="1" t="str">
        <f>VLOOKUP('Downloaded Data'!AZ54,Key!$A$638:$C$639,3)</f>
        <v>Exploration</v>
      </c>
      <c r="BE54" s="1" t="str">
        <f>VLOOKUP('Downloaded Data'!BA54,Key!$A$641:$C$642,3)</f>
        <v>Expressiveness</v>
      </c>
      <c r="BF54" s="1" t="str">
        <f>VLOOKUP('Downloaded Data'!BB54,Key!$A$644:$C$645,3)</f>
        <v>Immersion</v>
      </c>
      <c r="BG54" s="1" t="str">
        <f>VLOOKUP('Downloaded Data'!BC54,Key!$A$647:$C$648,3)</f>
        <v>Immersion</v>
      </c>
      <c r="BH54" s="1" t="str">
        <f>VLOOKUP('Downloaded Data'!BD54,Key!$A$650:$C$651,3)</f>
        <v>Enjoyment</v>
      </c>
      <c r="BI54" s="1" t="str">
        <f>VLOOKUP('Downloaded Data'!BE54,Key!$A$653:$C$654,3)</f>
        <v>Exploration</v>
      </c>
      <c r="BJ54" s="1" t="str">
        <f>VLOOKUP('Downloaded Data'!BF54,Key!$A$656:$C$657,3)</f>
        <v>Expressiveness</v>
      </c>
      <c r="BK54" s="1" t="str">
        <f>VLOOKUP('Downloaded Data'!BG54,Key!$A$659:$C$660,3)</f>
        <v>Results_Worth_Effort</v>
      </c>
      <c r="BL54" s="1" t="str">
        <f>VLOOKUP('Downloaded Data'!BH54,Key!$A$662:$C$663,3)</f>
        <v>Expressiveness</v>
      </c>
      <c r="BM54" s="1" t="str">
        <f>VLOOKUP('Downloaded Data'!BI54,Key!$A$665:$C$666,3)</f>
        <v>Exploration</v>
      </c>
      <c r="BN54" s="1" t="str">
        <f>VLOOKUP('Downloaded Data'!BJ54,Key!$A$668:$C$669,3)</f>
        <v>Expressiveness</v>
      </c>
      <c r="BO54" s="1" t="str">
        <f>VLOOKUP('Downloaded Data'!BK54,Key!$A$671:$D$672,3)</f>
        <v>Results_Worth_Effort</v>
      </c>
      <c r="BP54" s="1" t="str">
        <f>VLOOKUP('Downloaded Data'!BL54,Key!$A$674:$C$675,3)</f>
        <v>Exploration</v>
      </c>
      <c r="BQ54" s="1" t="str">
        <f>VLOOKUP('Downloaded Data'!BM54,Key!$A$677:$C$678,3)</f>
        <v>Immersion</v>
      </c>
      <c r="BR54" s="1" t="str">
        <f>VLOOKUP('Downloaded Data'!BN54,Key!$A$680:$C$681,3)</f>
        <v>Exploration</v>
      </c>
      <c r="BS54" s="1">
        <f t="shared" si="48"/>
        <v>5</v>
      </c>
      <c r="BT54" s="1">
        <f t="shared" si="49"/>
        <v>4</v>
      </c>
      <c r="BU54" s="1">
        <f t="shared" si="50"/>
        <v>0</v>
      </c>
      <c r="BV54" s="1">
        <f t="shared" si="51"/>
        <v>2</v>
      </c>
      <c r="BW54" s="1">
        <f t="shared" si="52"/>
        <v>1</v>
      </c>
      <c r="BX54" s="1">
        <f t="shared" si="53"/>
        <v>3</v>
      </c>
      <c r="BY54" s="4">
        <f t="shared" si="54"/>
        <v>35</v>
      </c>
      <c r="BZ54" s="4">
        <f t="shared" si="55"/>
        <v>38</v>
      </c>
      <c r="CA54" s="4">
        <f t="shared" si="56"/>
        <v>0</v>
      </c>
      <c r="CB54" s="4">
        <f t="shared" si="57"/>
        <v>18</v>
      </c>
      <c r="CC54" s="4">
        <v>9.5</v>
      </c>
      <c r="CD54" s="4">
        <f t="shared" si="58"/>
        <v>15</v>
      </c>
      <c r="CE54" s="4">
        <f t="shared" si="59"/>
        <v>77</v>
      </c>
      <c r="CF54" s="1" t="s">
        <v>107</v>
      </c>
      <c r="CG54" s="3">
        <v>10</v>
      </c>
      <c r="CH54" s="3">
        <v>9</v>
      </c>
      <c r="CI54" s="3">
        <v>8</v>
      </c>
      <c r="CJ54" s="3">
        <v>3</v>
      </c>
      <c r="CK54" s="3">
        <v>2</v>
      </c>
      <c r="CL54" s="3">
        <v>8</v>
      </c>
      <c r="CM54" s="3">
        <v>9</v>
      </c>
      <c r="CN54" s="3">
        <v>6</v>
      </c>
      <c r="CO54" s="4">
        <f t="shared" si="60"/>
        <v>7.5</v>
      </c>
      <c r="CP54" s="4">
        <f t="shared" si="61"/>
        <v>2.5</v>
      </c>
      <c r="CQ54" s="4">
        <f t="shared" si="62"/>
        <v>9</v>
      </c>
      <c r="CR54" s="4">
        <f t="shared" si="63"/>
        <v>8.5</v>
      </c>
      <c r="CS54" s="4">
        <f t="shared" si="64"/>
        <v>6.875</v>
      </c>
      <c r="CT54" s="3">
        <v>10</v>
      </c>
      <c r="CU54" s="3">
        <v>9</v>
      </c>
      <c r="CV54" s="3">
        <v>3</v>
      </c>
      <c r="CW54" s="3">
        <v>5</v>
      </c>
      <c r="CX54" s="3">
        <v>9</v>
      </c>
      <c r="CY54" s="3">
        <v>9</v>
      </c>
      <c r="CZ54" s="3">
        <v>9</v>
      </c>
      <c r="DA54" s="3">
        <v>4</v>
      </c>
      <c r="DB54" s="3">
        <v>6</v>
      </c>
      <c r="DC54" s="3">
        <v>10</v>
      </c>
      <c r="DD54" s="3">
        <v>7</v>
      </c>
      <c r="DE54" s="3">
        <v>8</v>
      </c>
      <c r="DF54" s="1" t="str">
        <f>VLOOKUP('Downloaded Data'!CL54,Key!$A$926:$C$927,3)</f>
        <v>Exploration</v>
      </c>
      <c r="DG54" s="1" t="str">
        <f>VLOOKUP('Downloaded Data'!CM54,Key!$A$929:$C$930,3)</f>
        <v>Expressiveness</v>
      </c>
      <c r="DH54" s="1" t="str">
        <f>VLOOKUP('Downloaded Data'!CN54,Key!$A$932:$C$933,3)</f>
        <v>Enjoyment</v>
      </c>
      <c r="DI54" s="1" t="str">
        <f>VLOOKUP('Downloaded Data'!CO54,Key!$A$935:$C$936,3)</f>
        <v>Immersion</v>
      </c>
      <c r="DJ54" s="1" t="str">
        <f>VLOOKUP('Downloaded Data'!CP54,Key!$A$938:$C$939,3)</f>
        <v>Enjoyment</v>
      </c>
      <c r="DK54" s="1" t="str">
        <f>VLOOKUP('Downloaded Data'!CQ54,Key!$A$941:$C$942,3)</f>
        <v>Exploration</v>
      </c>
      <c r="DL54" s="1" t="str">
        <f>VLOOKUP('Downloaded Data'!CR54,Key!$A$944:$C$945,3)</f>
        <v>Expressiveness</v>
      </c>
      <c r="DM54" s="1" t="str">
        <f>VLOOKUP('Downloaded Data'!CS54,Key!$A$947:$C$948,3)</f>
        <v>Results_Worth_Effort</v>
      </c>
      <c r="DN54" s="1" t="str">
        <f>VLOOKUP('Downloaded Data'!CT54,Key!$A$947:$D$948,3)</f>
        <v>Collaboration</v>
      </c>
      <c r="DO54" s="1" t="str">
        <f>VLOOKUP('Downloaded Data'!CU54,Key!$A$953:$D$954,3)</f>
        <v>Exploration</v>
      </c>
      <c r="DP54" s="1" t="str">
        <f>VLOOKUP('Downloaded Data'!CV54,Key!$A$956:$C$957,3)</f>
        <v>Expressiveness</v>
      </c>
      <c r="DQ54" s="1" t="str">
        <f>VLOOKUP('Downloaded Data'!CW54,Key!$A$959:$C$960,3)</f>
        <v>Enjoyment</v>
      </c>
      <c r="DR54" s="1" t="str">
        <f>VLOOKUP('Downloaded Data'!CX54,Key!$A$962:$C$963,3)</f>
        <v>Expressiveness</v>
      </c>
      <c r="DS54" s="1" t="str">
        <f>VLOOKUP('Downloaded Data'!CY54,Key!$A$965:$C$966,3)</f>
        <v>Immersion</v>
      </c>
      <c r="DT54" s="1" t="str">
        <f>VLOOKUP('Downloaded Data'!CZ54,Key!$A$968:$C$969,3)</f>
        <v>Enjoyment</v>
      </c>
      <c r="DU54" s="1">
        <f t="shared" si="65"/>
        <v>3</v>
      </c>
      <c r="DV54" s="1">
        <f t="shared" si="66"/>
        <v>4</v>
      </c>
      <c r="DW54" s="1">
        <f t="shared" si="67"/>
        <v>1</v>
      </c>
      <c r="DX54" s="1">
        <f t="shared" si="68"/>
        <v>1</v>
      </c>
      <c r="DY54" s="1">
        <f t="shared" si="69"/>
        <v>4</v>
      </c>
      <c r="DZ54" s="1">
        <f t="shared" si="70"/>
        <v>2</v>
      </c>
      <c r="EA54" s="4">
        <f t="shared" si="71"/>
        <v>19.5</v>
      </c>
      <c r="EB54" s="4">
        <f t="shared" si="72"/>
        <v>38</v>
      </c>
      <c r="EC54" s="4">
        <f t="shared" si="73"/>
        <v>5</v>
      </c>
      <c r="ED54" s="4">
        <f t="shared" si="74"/>
        <v>8</v>
      </c>
      <c r="EE54" s="4">
        <f t="shared" si="75"/>
        <v>26</v>
      </c>
      <c r="EF54" s="4">
        <f t="shared" si="76"/>
        <v>17</v>
      </c>
      <c r="EG54" s="4">
        <f t="shared" si="77"/>
        <v>77</v>
      </c>
      <c r="EH54" s="1" t="str">
        <f>VLOOKUP('Downloaded Data'!DA54,Key!$A$971:$B$972,2)</f>
        <v>A: Writing Interface</v>
      </c>
      <c r="EI54" t="s">
        <v>578</v>
      </c>
    </row>
    <row r="55" spans="1:139" x14ac:dyDescent="0.2">
      <c r="A55" t="s">
        <v>600</v>
      </c>
      <c r="B55" t="s">
        <v>579</v>
      </c>
      <c r="C55" t="s">
        <v>109</v>
      </c>
      <c r="D55" s="3">
        <v>64</v>
      </c>
      <c r="E55" s="1" t="str">
        <f>VLOOKUP('Downloaded Data'!E55,Key!$A$5:$B$250,2)</f>
        <v>United Kingdom</v>
      </c>
      <c r="F55" s="1">
        <f>7 - ('Downloaded Data'!G55 + 1)</f>
        <v>1</v>
      </c>
      <c r="G55" s="1">
        <f>7 - ('Downloaded Data'!H55 + 1)</f>
        <v>1</v>
      </c>
      <c r="H55" s="1">
        <f>'Downloaded Data'!I55 + 1</f>
        <v>1</v>
      </c>
      <c r="I55" s="1">
        <f xml:space="preserve"> 7 - ('Downloaded Data'!J55 + 1)</f>
        <v>3</v>
      </c>
      <c r="J55" s="1">
        <f>'Downloaded Data'!K55 + 1</f>
        <v>1</v>
      </c>
      <c r="K55" s="1">
        <f>'Downloaded Data'!L55 + 1</f>
        <v>1</v>
      </c>
      <c r="L55" s="4">
        <f t="shared" si="39"/>
        <v>1.3333333333333333</v>
      </c>
      <c r="M55" s="1">
        <f>7 - ('Downloaded Data'!N55 + 1)</f>
        <v>2</v>
      </c>
      <c r="N55" s="1">
        <f>'Downloaded Data'!O55 + 1</f>
        <v>2</v>
      </c>
      <c r="O55" s="1">
        <f>'Downloaded Data'!P55 + 1</f>
        <v>2</v>
      </c>
      <c r="P55" s="1">
        <f>'Downloaded Data'!Q55 + 1</f>
        <v>2</v>
      </c>
      <c r="Q55" s="1">
        <f>'Downloaded Data'!R55 + 1</f>
        <v>2</v>
      </c>
      <c r="R55" s="1">
        <f>'Downloaded Data'!S55 + 1</f>
        <v>2</v>
      </c>
      <c r="S55" s="4">
        <f t="shared" si="40"/>
        <v>2</v>
      </c>
      <c r="T55" s="1">
        <f>'Downloaded Data'!U55 + 1</f>
        <v>2</v>
      </c>
      <c r="U55" s="1">
        <f xml:space="preserve"> 7 - ('Downloaded Data'!V55 + 1)</f>
        <v>6</v>
      </c>
      <c r="V55" s="1">
        <f>'Downloaded Data'!W55 + 1</f>
        <v>6</v>
      </c>
      <c r="W55" s="1">
        <f>7 - ('Downloaded Data'!X55 + 1)</f>
        <v>6</v>
      </c>
      <c r="X55" s="1">
        <f>7 - ('Downloaded Data'!Y55 + 1)</f>
        <v>6</v>
      </c>
      <c r="Y55" s="1">
        <f>7 - ('Downloaded Data'!Z55 + 1)</f>
        <v>6</v>
      </c>
      <c r="Z55" s="1">
        <f>7 - ('Downloaded Data'!AA55 + 1)</f>
        <v>6</v>
      </c>
      <c r="AA55" s="1">
        <f>'Downloaded Data'!AB55 + 1</f>
        <v>5</v>
      </c>
      <c r="AB55" s="5">
        <f t="shared" si="41"/>
        <v>5.375</v>
      </c>
      <c r="AC55" s="2">
        <f t="shared" si="42"/>
        <v>3.15</v>
      </c>
      <c r="AD55" s="1" t="s">
        <v>108</v>
      </c>
      <c r="AE55" s="3">
        <v>0</v>
      </c>
      <c r="AF55" s="3">
        <v>0</v>
      </c>
      <c r="AG55" s="3">
        <v>7</v>
      </c>
      <c r="AH55" s="3">
        <v>0</v>
      </c>
      <c r="AI55" s="3">
        <v>5</v>
      </c>
      <c r="AJ55" s="3">
        <v>4</v>
      </c>
      <c r="AK55" s="3">
        <v>0</v>
      </c>
      <c r="AL55" s="3">
        <v>6</v>
      </c>
      <c r="AM55" s="4">
        <f t="shared" si="43"/>
        <v>3</v>
      </c>
      <c r="AN55" s="4">
        <f t="shared" si="44"/>
        <v>2.5</v>
      </c>
      <c r="AO55" s="4">
        <f t="shared" si="45"/>
        <v>3.5</v>
      </c>
      <c r="AP55" s="4">
        <f t="shared" si="46"/>
        <v>2</v>
      </c>
      <c r="AQ55" s="4">
        <f t="shared" si="47"/>
        <v>2.75</v>
      </c>
      <c r="AR55" s="3">
        <v>0</v>
      </c>
      <c r="AS55" s="3">
        <v>0</v>
      </c>
      <c r="AT55" s="3">
        <v>0</v>
      </c>
      <c r="AU55" s="3">
        <v>0</v>
      </c>
      <c r="AV55" s="3">
        <v>0</v>
      </c>
      <c r="AW55" s="3">
        <v>7</v>
      </c>
      <c r="AX55" s="3">
        <v>0</v>
      </c>
      <c r="AY55" s="3">
        <v>0</v>
      </c>
      <c r="AZ55" s="3">
        <v>1</v>
      </c>
      <c r="BA55" s="3">
        <v>1</v>
      </c>
      <c r="BB55" s="3">
        <v>0</v>
      </c>
      <c r="BC55" s="3">
        <v>6</v>
      </c>
      <c r="BD55" s="1" t="str">
        <f>VLOOKUP('Downloaded Data'!AZ55,Key!$A$638:$C$639,3)</f>
        <v>Exploration</v>
      </c>
      <c r="BE55" s="1" t="str">
        <f>VLOOKUP('Downloaded Data'!BA55,Key!$A$641:$C$642,3)</f>
        <v>Expressiveness</v>
      </c>
      <c r="BF55" s="1" t="str">
        <f>VLOOKUP('Downloaded Data'!BB55,Key!$A$644:$C$645,3)</f>
        <v>Immersion</v>
      </c>
      <c r="BG55" s="1" t="str">
        <f>VLOOKUP('Downloaded Data'!BC55,Key!$A$647:$C$648,3)</f>
        <v>Immersion</v>
      </c>
      <c r="BH55" s="1" t="str">
        <f>VLOOKUP('Downloaded Data'!BD55,Key!$A$650:$C$651,3)</f>
        <v>Enjoyment</v>
      </c>
      <c r="BI55" s="1" t="str">
        <f>VLOOKUP('Downloaded Data'!BE55,Key!$A$653:$C$654,3)</f>
        <v>Exploration</v>
      </c>
      <c r="BJ55" s="1" t="str">
        <f>VLOOKUP('Downloaded Data'!BF55,Key!$A$656:$C$657,3)</f>
        <v>Expressiveness</v>
      </c>
      <c r="BK55" s="1" t="str">
        <f>VLOOKUP('Downloaded Data'!BG55,Key!$A$659:$C$660,3)</f>
        <v>Results_Worth_Effort</v>
      </c>
      <c r="BL55" s="1" t="str">
        <f>VLOOKUP('Downloaded Data'!BH55,Key!$A$662:$C$663,3)</f>
        <v>Expressiveness</v>
      </c>
      <c r="BM55" s="1" t="str">
        <f>VLOOKUP('Downloaded Data'!BI55,Key!$A$665:$C$666,3)</f>
        <v>Immersion</v>
      </c>
      <c r="BN55" s="1" t="str">
        <f>VLOOKUP('Downloaded Data'!BJ55,Key!$A$668:$C$669,3)</f>
        <v>Expressiveness</v>
      </c>
      <c r="BO55" s="1" t="str">
        <f>VLOOKUP('Downloaded Data'!BK55,Key!$A$671:$D$672,3)</f>
        <v>Enjoyment</v>
      </c>
      <c r="BP55" s="1" t="str">
        <f>VLOOKUP('Downloaded Data'!BL55,Key!$A$674:$C$675,3)</f>
        <v>Expressiveness</v>
      </c>
      <c r="BQ55" s="1" t="str">
        <f>VLOOKUP('Downloaded Data'!BM55,Key!$A$677:$C$678,3)</f>
        <v>Immersion</v>
      </c>
      <c r="BR55" s="1" t="str">
        <f>VLOOKUP('Downloaded Data'!BN55,Key!$A$680:$C$681,3)</f>
        <v>Enjoyment</v>
      </c>
      <c r="BS55" s="1">
        <f t="shared" si="48"/>
        <v>2</v>
      </c>
      <c r="BT55" s="1">
        <f t="shared" si="49"/>
        <v>5</v>
      </c>
      <c r="BU55" s="1">
        <f t="shared" si="50"/>
        <v>0</v>
      </c>
      <c r="BV55" s="1">
        <f t="shared" si="51"/>
        <v>1</v>
      </c>
      <c r="BW55" s="1">
        <f t="shared" si="52"/>
        <v>3</v>
      </c>
      <c r="BX55" s="1">
        <f t="shared" si="53"/>
        <v>4</v>
      </c>
      <c r="BY55" s="4">
        <f t="shared" si="54"/>
        <v>0</v>
      </c>
      <c r="BZ55" s="4">
        <f t="shared" si="55"/>
        <v>2.5</v>
      </c>
      <c r="CA55" s="4">
        <f t="shared" si="56"/>
        <v>0</v>
      </c>
      <c r="CB55" s="4">
        <f t="shared" si="57"/>
        <v>0.5</v>
      </c>
      <c r="CC55" s="4">
        <v>0</v>
      </c>
      <c r="CD55" s="4">
        <f t="shared" si="58"/>
        <v>26</v>
      </c>
      <c r="CE55" s="4">
        <f t="shared" si="59"/>
        <v>19.333333333333332</v>
      </c>
      <c r="CF55" s="1" t="s">
        <v>107</v>
      </c>
      <c r="CG55" s="3">
        <v>0</v>
      </c>
      <c r="CH55" s="3">
        <v>4</v>
      </c>
      <c r="CI55" s="3">
        <v>6</v>
      </c>
      <c r="CJ55" s="3">
        <v>6</v>
      </c>
      <c r="CK55" s="3">
        <v>6</v>
      </c>
      <c r="CL55" s="3">
        <v>0</v>
      </c>
      <c r="CM55" s="3">
        <v>0</v>
      </c>
      <c r="CN55" s="3">
        <v>0</v>
      </c>
      <c r="CO55" s="4">
        <f t="shared" si="60"/>
        <v>2</v>
      </c>
      <c r="CP55" s="4">
        <f t="shared" si="61"/>
        <v>6</v>
      </c>
      <c r="CQ55" s="4">
        <f t="shared" si="62"/>
        <v>3</v>
      </c>
      <c r="CR55" s="4">
        <f t="shared" si="63"/>
        <v>0</v>
      </c>
      <c r="CS55" s="4">
        <f t="shared" si="64"/>
        <v>2.75</v>
      </c>
      <c r="CT55" s="3">
        <v>5</v>
      </c>
      <c r="CU55" s="3">
        <v>3</v>
      </c>
      <c r="CV55" s="3">
        <v>0</v>
      </c>
      <c r="CW55" s="3">
        <v>0</v>
      </c>
      <c r="CX55" s="3">
        <v>0</v>
      </c>
      <c r="CY55" s="3">
        <v>6</v>
      </c>
      <c r="CZ55" s="3">
        <v>4</v>
      </c>
      <c r="DA55" s="3">
        <v>0</v>
      </c>
      <c r="DB55" s="3">
        <v>3</v>
      </c>
      <c r="DC55" s="3">
        <v>2</v>
      </c>
      <c r="DD55" s="3">
        <v>0</v>
      </c>
      <c r="DE55" s="3">
        <v>3</v>
      </c>
      <c r="DF55" s="1" t="str">
        <f>VLOOKUP('Downloaded Data'!CL55,Key!$A$926:$C$927,3)</f>
        <v>Exploration</v>
      </c>
      <c r="DG55" s="1" t="str">
        <f>VLOOKUP('Downloaded Data'!CM55,Key!$A$929:$C$930,3)</f>
        <v>Expressiveness</v>
      </c>
      <c r="DH55" s="1" t="str">
        <f>VLOOKUP('Downloaded Data'!CN55,Key!$A$932:$C$933,3)</f>
        <v>Immersion</v>
      </c>
      <c r="DI55" s="1" t="str">
        <f>VLOOKUP('Downloaded Data'!CO55,Key!$A$935:$C$936,3)</f>
        <v>Immersion</v>
      </c>
      <c r="DJ55" s="1" t="str">
        <f>VLOOKUP('Downloaded Data'!CP55,Key!$A$938:$C$939,3)</f>
        <v>Enjoyment</v>
      </c>
      <c r="DK55" s="1" t="str">
        <f>VLOOKUP('Downloaded Data'!CQ55,Key!$A$941:$C$942,3)</f>
        <v>Exploration</v>
      </c>
      <c r="DL55" s="1" t="str">
        <f>VLOOKUP('Downloaded Data'!CR55,Key!$A$944:$C$945,3)</f>
        <v>Immersion</v>
      </c>
      <c r="DM55" s="1" t="str">
        <f>VLOOKUP('Downloaded Data'!CS55,Key!$A$947:$C$948,3)</f>
        <v>Results_Worth_Effort</v>
      </c>
      <c r="DN55" s="1" t="str">
        <f>VLOOKUP('Downloaded Data'!CT55,Key!$A$947:$D$948,3)</f>
        <v>Collaboration</v>
      </c>
      <c r="DO55" s="1" t="str">
        <f>VLOOKUP('Downloaded Data'!CU55,Key!$A$953:$D$954,3)</f>
        <v>Immersion</v>
      </c>
      <c r="DP55" s="1" t="str">
        <f>VLOOKUP('Downloaded Data'!CV55,Key!$A$956:$C$957,3)</f>
        <v>Expressiveness</v>
      </c>
      <c r="DQ55" s="1" t="str">
        <f>VLOOKUP('Downloaded Data'!CW55,Key!$A$959:$C$960,3)</f>
        <v>Enjoyment</v>
      </c>
      <c r="DR55" s="1" t="str">
        <f>VLOOKUP('Downloaded Data'!CX55,Key!$A$962:$C$963,3)</f>
        <v>Expressiveness</v>
      </c>
      <c r="DS55" s="1" t="str">
        <f>VLOOKUP('Downloaded Data'!CY55,Key!$A$965:$C$966,3)</f>
        <v>Immersion</v>
      </c>
      <c r="DT55" s="1" t="str">
        <f>VLOOKUP('Downloaded Data'!CZ55,Key!$A$968:$C$969,3)</f>
        <v>Enjoyment</v>
      </c>
      <c r="DU55" s="1">
        <f t="shared" si="65"/>
        <v>2</v>
      </c>
      <c r="DV55" s="1">
        <f t="shared" si="66"/>
        <v>3</v>
      </c>
      <c r="DW55" s="1">
        <f t="shared" si="67"/>
        <v>1</v>
      </c>
      <c r="DX55" s="1">
        <f t="shared" si="68"/>
        <v>1</v>
      </c>
      <c r="DY55" s="1">
        <f t="shared" si="69"/>
        <v>3</v>
      </c>
      <c r="DZ55" s="1">
        <f t="shared" si="70"/>
        <v>5</v>
      </c>
      <c r="EA55" s="4">
        <f t="shared" si="71"/>
        <v>3</v>
      </c>
      <c r="EB55" s="4">
        <f t="shared" si="72"/>
        <v>3</v>
      </c>
      <c r="EC55" s="4">
        <f t="shared" si="73"/>
        <v>0</v>
      </c>
      <c r="ED55" s="4">
        <f t="shared" si="74"/>
        <v>4</v>
      </c>
      <c r="EE55" s="4">
        <f t="shared" si="75"/>
        <v>4.5</v>
      </c>
      <c r="EF55" s="4">
        <f t="shared" si="76"/>
        <v>22.5</v>
      </c>
      <c r="EG55" s="4">
        <f t="shared" si="77"/>
        <v>25.666666666666668</v>
      </c>
      <c r="EH55" s="1" t="str">
        <f>VLOOKUP('Downloaded Data'!DA55,Key!$A$971:$B$972,2)</f>
        <v>A: Writing Interface</v>
      </c>
      <c r="EI55" t="s">
        <v>575</v>
      </c>
    </row>
    <row r="56" spans="1:139" x14ac:dyDescent="0.2">
      <c r="B56" s="1"/>
      <c r="C56" s="1"/>
      <c r="D56" s="1"/>
      <c r="E56" s="1"/>
      <c r="F56" s="1"/>
      <c r="G56" s="1"/>
      <c r="H56" s="1"/>
      <c r="I56" s="1"/>
      <c r="J56" s="1"/>
      <c r="K56" s="1"/>
      <c r="L56" s="4"/>
      <c r="M56" s="1"/>
      <c r="N56" s="1"/>
      <c r="O56" s="1"/>
      <c r="P56" s="1"/>
      <c r="Q56" s="1"/>
      <c r="R56" s="1"/>
      <c r="S56" s="4"/>
      <c r="T56" s="1"/>
      <c r="U56" s="1"/>
      <c r="V56" s="1"/>
      <c r="W56" s="1"/>
      <c r="X56" s="1"/>
      <c r="Y56" s="1"/>
      <c r="Z56" s="1"/>
      <c r="AA56" s="1"/>
      <c r="AB56" s="5"/>
      <c r="AC56" s="2"/>
      <c r="AD56" s="1"/>
      <c r="AE56" s="1"/>
      <c r="AF56" s="1"/>
      <c r="AG56" s="1"/>
      <c r="AH56" s="1"/>
      <c r="AI56" s="1"/>
      <c r="AJ56" s="1"/>
      <c r="AK56" s="1"/>
      <c r="AL56" s="1"/>
      <c r="AM56" s="4"/>
      <c r="AN56" s="4"/>
      <c r="AO56" s="4"/>
      <c r="AP56" s="4"/>
      <c r="AQ56" s="4"/>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4"/>
      <c r="BZ56" s="4"/>
      <c r="CA56" s="4"/>
      <c r="CB56" s="4"/>
      <c r="CC56" s="4"/>
      <c r="CD56" s="4"/>
      <c r="CE56" s="4"/>
      <c r="CF56" s="1"/>
      <c r="CG56" s="1"/>
      <c r="CH56" s="1"/>
      <c r="CI56" s="1"/>
      <c r="CJ56" s="1"/>
      <c r="CK56" s="1"/>
      <c r="CL56" s="1"/>
      <c r="CM56" s="1"/>
      <c r="CN56" s="1"/>
      <c r="CO56" s="4"/>
      <c r="CP56" s="4"/>
      <c r="CQ56" s="4"/>
      <c r="CR56" s="4"/>
      <c r="CS56" s="4"/>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4"/>
      <c r="EB56" s="4"/>
      <c r="EC56" s="4"/>
      <c r="ED56" s="4"/>
      <c r="EE56" s="4"/>
      <c r="EF56" s="4"/>
      <c r="EG56" s="4"/>
      <c r="EH56" s="1"/>
    </row>
    <row r="57" spans="1:139" x14ac:dyDescent="0.2">
      <c r="B57" s="1"/>
      <c r="C57" s="1"/>
      <c r="D57" s="1"/>
      <c r="E57" s="1"/>
      <c r="F57" s="1"/>
      <c r="G57" s="1"/>
      <c r="H57" s="1"/>
      <c r="I57" s="1"/>
      <c r="J57" s="1"/>
      <c r="K57" s="1"/>
      <c r="L57" s="4"/>
      <c r="M57" s="1"/>
      <c r="N57" s="1"/>
      <c r="O57" s="1"/>
      <c r="P57" s="1"/>
      <c r="Q57" s="1"/>
      <c r="R57" s="1"/>
      <c r="S57" s="4"/>
      <c r="T57" s="1"/>
      <c r="U57" s="1"/>
      <c r="V57" s="1"/>
      <c r="W57" s="1"/>
      <c r="X57" s="1"/>
      <c r="Y57" s="1"/>
      <c r="Z57" s="1"/>
      <c r="AA57" s="1"/>
      <c r="AB57" s="5"/>
      <c r="AC57" s="2"/>
      <c r="AD57" s="1"/>
      <c r="AE57" s="1"/>
      <c r="AF57" s="1"/>
      <c r="AG57" s="1"/>
      <c r="AH57" s="1"/>
      <c r="AI57" s="1"/>
      <c r="AJ57" s="1"/>
      <c r="AK57" s="1"/>
      <c r="AL57" s="1"/>
      <c r="AM57" s="4"/>
      <c r="AN57" s="4"/>
      <c r="AO57" s="4"/>
      <c r="AP57" s="4"/>
      <c r="AQ57" s="4"/>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4"/>
      <c r="BZ57" s="4"/>
      <c r="CA57" s="4"/>
      <c r="CB57" s="4"/>
      <c r="CC57" s="4"/>
      <c r="CD57" s="4"/>
      <c r="CE57" s="4"/>
      <c r="CF57" s="1"/>
      <c r="CG57" s="1"/>
      <c r="CH57" s="1"/>
      <c r="CI57" s="1"/>
      <c r="CJ57" s="1"/>
      <c r="CK57" s="1"/>
      <c r="CL57" s="1"/>
      <c r="CM57" s="1"/>
      <c r="CN57" s="1"/>
      <c r="CO57" s="4"/>
      <c r="CP57" s="4"/>
      <c r="CQ57" s="4"/>
      <c r="CR57" s="4"/>
      <c r="CS57" s="4"/>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4"/>
      <c r="EB57" s="4"/>
      <c r="EC57" s="4"/>
      <c r="ED57" s="4"/>
      <c r="EE57" s="4"/>
      <c r="EF57" s="4"/>
      <c r="EG57" s="4"/>
      <c r="EH57" s="1"/>
    </row>
    <row r="58" spans="1:139" x14ac:dyDescent="0.2">
      <c r="B58" s="1"/>
      <c r="C58" s="1"/>
      <c r="D58" s="1"/>
      <c r="E58" s="1"/>
      <c r="F58" s="1"/>
      <c r="G58" s="1"/>
      <c r="H58" s="1"/>
      <c r="I58" s="1"/>
      <c r="J58" s="1"/>
      <c r="K58" s="1"/>
      <c r="L58" s="4"/>
      <c r="M58" s="1"/>
      <c r="N58" s="1"/>
      <c r="O58" s="1"/>
      <c r="P58" s="1"/>
      <c r="Q58" s="1"/>
      <c r="R58" s="1"/>
      <c r="S58" s="4"/>
      <c r="T58" s="1"/>
      <c r="U58" s="1"/>
      <c r="V58" s="1"/>
      <c r="W58" s="1"/>
      <c r="X58" s="1"/>
      <c r="Y58" s="1"/>
      <c r="Z58" s="1"/>
      <c r="AA58" s="1"/>
      <c r="AB58" s="5"/>
      <c r="AC58" s="2"/>
      <c r="AD58" s="1"/>
      <c r="AE58" s="1"/>
      <c r="AF58" s="1"/>
      <c r="AG58" s="1"/>
      <c r="AH58" s="1"/>
      <c r="AI58" s="1"/>
      <c r="AJ58" s="1"/>
      <c r="AK58" s="1"/>
      <c r="AL58" s="1"/>
      <c r="AM58" s="4"/>
      <c r="AN58" s="4"/>
      <c r="AO58" s="4"/>
      <c r="AP58" s="4"/>
      <c r="AQ58" s="4"/>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4"/>
      <c r="BZ58" s="4"/>
      <c r="CA58" s="4"/>
      <c r="CB58" s="4"/>
      <c r="CC58" s="4"/>
      <c r="CD58" s="4"/>
      <c r="CE58" s="4"/>
      <c r="CF58" s="1"/>
      <c r="CG58" s="1"/>
      <c r="CH58" s="1"/>
      <c r="CI58" s="1"/>
      <c r="CJ58" s="1"/>
      <c r="CK58" s="1"/>
      <c r="CL58" s="1"/>
      <c r="CM58" s="1"/>
      <c r="CN58" s="1"/>
      <c r="CO58" s="4"/>
      <c r="CP58" s="4"/>
      <c r="CQ58" s="4"/>
      <c r="CR58" s="4"/>
      <c r="CS58" s="4"/>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4"/>
      <c r="EB58" s="4"/>
      <c r="EC58" s="4"/>
      <c r="ED58" s="4"/>
      <c r="EE58" s="4"/>
      <c r="EF58" s="4"/>
      <c r="EG58" s="4"/>
      <c r="EH58" s="1"/>
    </row>
    <row r="59" spans="1:139" x14ac:dyDescent="0.2">
      <c r="B59" s="1"/>
      <c r="C59" s="1"/>
      <c r="D59" s="1"/>
      <c r="E59" s="1"/>
      <c r="F59" s="1"/>
      <c r="G59" s="1"/>
      <c r="H59" s="1"/>
      <c r="I59" s="1"/>
      <c r="J59" s="1"/>
      <c r="K59" s="1"/>
      <c r="L59" s="4"/>
      <c r="M59" s="1"/>
      <c r="N59" s="1"/>
      <c r="O59" s="1"/>
      <c r="P59" s="1"/>
      <c r="Q59" s="1"/>
      <c r="R59" s="1"/>
      <c r="S59" s="4"/>
      <c r="T59" s="1"/>
      <c r="U59" s="1"/>
      <c r="V59" s="1"/>
      <c r="W59" s="1"/>
      <c r="X59" s="1"/>
      <c r="Y59" s="1"/>
      <c r="Z59" s="1"/>
      <c r="AA59" s="1"/>
      <c r="AB59" s="5"/>
      <c r="AC59" s="2"/>
      <c r="AD59" s="1"/>
      <c r="AE59" s="1"/>
      <c r="AF59" s="1"/>
      <c r="AG59" s="1"/>
      <c r="AH59" s="1"/>
      <c r="AI59" s="1"/>
      <c r="AJ59" s="1"/>
      <c r="AK59" s="1"/>
      <c r="AL59" s="1"/>
      <c r="AM59" s="4"/>
      <c r="AN59" s="4"/>
      <c r="AO59" s="4"/>
      <c r="AP59" s="4"/>
      <c r="AQ59" s="4"/>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4"/>
      <c r="BZ59" s="4"/>
      <c r="CA59" s="4"/>
      <c r="CB59" s="4"/>
      <c r="CC59" s="4"/>
      <c r="CD59" s="4"/>
      <c r="CE59" s="4"/>
      <c r="CF59" s="1"/>
      <c r="CG59" s="1"/>
      <c r="CH59" s="1"/>
      <c r="CI59" s="1"/>
      <c r="CJ59" s="1"/>
      <c r="CK59" s="1"/>
      <c r="CL59" s="1"/>
      <c r="CM59" s="1"/>
      <c r="CN59" s="1"/>
      <c r="CO59" s="4"/>
      <c r="CP59" s="4"/>
      <c r="CQ59" s="4"/>
      <c r="CR59" s="4"/>
      <c r="CS59" s="4"/>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4"/>
      <c r="EB59" s="4"/>
      <c r="EC59" s="4"/>
      <c r="ED59" s="4"/>
      <c r="EE59" s="4"/>
      <c r="EF59" s="4"/>
      <c r="EG59" s="4"/>
      <c r="EH59" s="1"/>
    </row>
  </sheetData>
  <sortState xmlns:xlrd2="http://schemas.microsoft.com/office/spreadsheetml/2017/richdata2" ref="A2:EI55">
    <sortCondition ref="A2:A55"/>
  </sortState>
  <phoneticPr fontId="2" type="noConversion"/>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B8357-38EB-2D40-90F2-710CB0679868}">
  <dimension ref="A1:AI63"/>
  <sheetViews>
    <sheetView tabSelected="1" topLeftCell="U1" zoomScale="111" workbookViewId="0">
      <selection activeCell="AM1" sqref="AM1"/>
    </sheetView>
  </sheetViews>
  <sheetFormatPr baseColWidth="10" defaultRowHeight="15" x14ac:dyDescent="0.2"/>
  <cols>
    <col min="3" max="3" width="6.83203125" bestFit="1" customWidth="1"/>
    <col min="4" max="4" width="3.83203125" bestFit="1" customWidth="1"/>
    <col min="8" max="8" width="12.1640625" bestFit="1" customWidth="1"/>
    <col min="11" max="11" width="14" bestFit="1" customWidth="1"/>
    <col min="13" max="13" width="14" bestFit="1" customWidth="1"/>
    <col min="15" max="21" width="10.6640625" customWidth="1"/>
    <col min="23" max="23" width="14.5" bestFit="1" customWidth="1"/>
    <col min="25" max="25" width="14.5" bestFit="1" customWidth="1"/>
    <col min="35" max="35" width="10.83203125" style="10"/>
  </cols>
  <sheetData>
    <row r="1" spans="1:35" s="7" customFormat="1" x14ac:dyDescent="0.2">
      <c r="A1" s="7" t="s">
        <v>581</v>
      </c>
      <c r="B1" s="8" t="s">
        <v>431</v>
      </c>
      <c r="C1" s="8" t="s">
        <v>432</v>
      </c>
      <c r="D1" s="8" t="s">
        <v>433</v>
      </c>
      <c r="E1" s="8" t="s">
        <v>434</v>
      </c>
      <c r="F1" s="7" t="s">
        <v>455</v>
      </c>
      <c r="G1" s="7" t="s">
        <v>456</v>
      </c>
      <c r="H1" s="7" t="s">
        <v>457</v>
      </c>
      <c r="I1" s="7" t="s">
        <v>458</v>
      </c>
      <c r="J1" s="8" t="s">
        <v>588</v>
      </c>
      <c r="K1" s="8" t="s">
        <v>589</v>
      </c>
      <c r="L1" s="8" t="s">
        <v>461</v>
      </c>
      <c r="M1" s="8" t="s">
        <v>590</v>
      </c>
      <c r="N1" s="8" t="s">
        <v>462</v>
      </c>
      <c r="O1" s="8" t="s">
        <v>546</v>
      </c>
      <c r="P1" s="8" t="s">
        <v>547</v>
      </c>
      <c r="Q1" s="8" t="s">
        <v>548</v>
      </c>
      <c r="R1" s="8" t="s">
        <v>549</v>
      </c>
      <c r="S1" s="8" t="s">
        <v>550</v>
      </c>
      <c r="T1" s="8" t="s">
        <v>551</v>
      </c>
      <c r="U1" s="8" t="s">
        <v>552</v>
      </c>
      <c r="V1" s="8" t="s">
        <v>597</v>
      </c>
      <c r="W1" s="8" t="s">
        <v>598</v>
      </c>
      <c r="X1" s="8" t="s">
        <v>477</v>
      </c>
      <c r="Y1" s="8" t="s">
        <v>599</v>
      </c>
      <c r="Z1" s="8" t="s">
        <v>478</v>
      </c>
      <c r="AA1" s="8" t="s">
        <v>553</v>
      </c>
      <c r="AB1" s="8" t="s">
        <v>554</v>
      </c>
      <c r="AC1" s="8" t="s">
        <v>555</v>
      </c>
      <c r="AD1" s="8" t="s">
        <v>556</v>
      </c>
      <c r="AE1" s="8" t="s">
        <v>557</v>
      </c>
      <c r="AF1" s="8" t="s">
        <v>558</v>
      </c>
      <c r="AG1" s="8" t="s">
        <v>559</v>
      </c>
      <c r="AH1" s="8" t="s">
        <v>539</v>
      </c>
      <c r="AI1" s="8" t="s">
        <v>104</v>
      </c>
    </row>
    <row r="2" spans="1:35" x14ac:dyDescent="0.2">
      <c r="A2" t="s">
        <v>600</v>
      </c>
      <c r="B2" t="s">
        <v>579</v>
      </c>
      <c r="C2" t="s">
        <v>105</v>
      </c>
      <c r="D2" s="3">
        <v>29</v>
      </c>
      <c r="E2" s="1" t="s">
        <v>204</v>
      </c>
      <c r="F2" s="4">
        <v>4.83</v>
      </c>
      <c r="G2" s="4">
        <v>4.67</v>
      </c>
      <c r="H2" s="5">
        <v>4.25</v>
      </c>
      <c r="I2" s="2">
        <v>4.55</v>
      </c>
      <c r="J2" s="4">
        <v>3.5</v>
      </c>
      <c r="K2" s="4">
        <v>5.5</v>
      </c>
      <c r="L2" s="4">
        <v>7.5</v>
      </c>
      <c r="M2" s="4">
        <v>6.5</v>
      </c>
      <c r="N2" s="4">
        <v>5.75</v>
      </c>
      <c r="O2" s="4">
        <v>18</v>
      </c>
      <c r="P2" s="4">
        <v>32.5</v>
      </c>
      <c r="Q2" s="4">
        <v>0</v>
      </c>
      <c r="R2" s="4">
        <v>15</v>
      </c>
      <c r="S2" s="4">
        <v>5.5</v>
      </c>
      <c r="T2" s="4">
        <v>28</v>
      </c>
      <c r="U2" s="4">
        <v>66</v>
      </c>
      <c r="V2" s="4">
        <v>6.5</v>
      </c>
      <c r="W2" s="4">
        <v>8.5</v>
      </c>
      <c r="X2" s="4">
        <v>5</v>
      </c>
      <c r="Y2" s="4">
        <v>4.5</v>
      </c>
      <c r="Z2" s="4">
        <v>6.13</v>
      </c>
      <c r="AA2" s="4">
        <v>36</v>
      </c>
      <c r="AB2" s="4">
        <v>34</v>
      </c>
      <c r="AC2" s="4">
        <v>3.5</v>
      </c>
      <c r="AD2" s="4">
        <v>27</v>
      </c>
      <c r="AE2" s="4">
        <v>18</v>
      </c>
      <c r="AF2" s="4">
        <v>4</v>
      </c>
      <c r="AG2" s="4">
        <v>81.67</v>
      </c>
      <c r="AH2" s="1" t="s">
        <v>423</v>
      </c>
      <c r="AI2" s="10" t="s">
        <v>115</v>
      </c>
    </row>
    <row r="3" spans="1:35" x14ac:dyDescent="0.2">
      <c r="A3" t="s">
        <v>600</v>
      </c>
      <c r="B3" t="s">
        <v>580</v>
      </c>
      <c r="C3" t="s">
        <v>109</v>
      </c>
      <c r="D3" s="3">
        <v>29</v>
      </c>
      <c r="E3" s="1" t="s">
        <v>292</v>
      </c>
      <c r="F3" s="4">
        <v>5</v>
      </c>
      <c r="G3" s="4">
        <v>5</v>
      </c>
      <c r="H3" s="5">
        <v>4.63</v>
      </c>
      <c r="I3" s="2">
        <v>4.8499999999999996</v>
      </c>
      <c r="J3" s="4">
        <v>8</v>
      </c>
      <c r="K3" s="4">
        <v>8</v>
      </c>
      <c r="L3" s="4">
        <v>8.5</v>
      </c>
      <c r="M3" s="4">
        <v>8</v>
      </c>
      <c r="N3" s="4">
        <v>8.1300000000000008</v>
      </c>
      <c r="O3" s="4">
        <v>26</v>
      </c>
      <c r="P3" s="4">
        <v>16.5</v>
      </c>
      <c r="Q3" s="4">
        <v>0</v>
      </c>
      <c r="R3" s="4">
        <v>32.5</v>
      </c>
      <c r="S3" s="4">
        <v>12</v>
      </c>
      <c r="T3" s="4">
        <v>5</v>
      </c>
      <c r="U3" s="4">
        <v>61.33</v>
      </c>
      <c r="V3" s="4">
        <v>8.5</v>
      </c>
      <c r="W3" s="4">
        <v>8</v>
      </c>
      <c r="X3" s="4">
        <v>8</v>
      </c>
      <c r="Y3" s="4">
        <v>8</v>
      </c>
      <c r="Z3" s="4">
        <v>8.1300000000000008</v>
      </c>
      <c r="AA3" s="4">
        <v>9</v>
      </c>
      <c r="AB3" s="4">
        <v>2</v>
      </c>
      <c r="AC3" s="4">
        <v>7.5</v>
      </c>
      <c r="AD3" s="4">
        <v>12.5</v>
      </c>
      <c r="AE3" s="4">
        <v>9</v>
      </c>
      <c r="AF3" s="4">
        <v>0</v>
      </c>
      <c r="AG3" s="4">
        <v>25.67</v>
      </c>
      <c r="AH3" s="1" t="s">
        <v>423</v>
      </c>
    </row>
    <row r="4" spans="1:35" x14ac:dyDescent="0.2">
      <c r="A4" t="s">
        <v>600</v>
      </c>
      <c r="B4" t="s">
        <v>580</v>
      </c>
      <c r="C4" t="s">
        <v>109</v>
      </c>
      <c r="D4" s="3">
        <v>35</v>
      </c>
      <c r="E4" s="1" t="s">
        <v>292</v>
      </c>
      <c r="F4" s="4">
        <v>4.17</v>
      </c>
      <c r="G4" s="4">
        <v>4.17</v>
      </c>
      <c r="H4" s="5">
        <v>4.38</v>
      </c>
      <c r="I4" s="2">
        <v>4.25</v>
      </c>
      <c r="J4" s="4">
        <v>5.5</v>
      </c>
      <c r="K4" s="4">
        <v>4</v>
      </c>
      <c r="L4" s="4">
        <v>8</v>
      </c>
      <c r="M4" s="4">
        <v>6.5</v>
      </c>
      <c r="N4" s="4">
        <v>6</v>
      </c>
      <c r="O4" s="4">
        <v>20</v>
      </c>
      <c r="P4" s="4">
        <v>9</v>
      </c>
      <c r="Q4" s="4">
        <v>0</v>
      </c>
      <c r="R4" s="4">
        <v>7</v>
      </c>
      <c r="S4" s="4">
        <v>0.5</v>
      </c>
      <c r="T4" s="4">
        <v>25</v>
      </c>
      <c r="U4" s="4">
        <v>41</v>
      </c>
      <c r="V4" s="4">
        <v>6.5</v>
      </c>
      <c r="W4" s="4">
        <v>8</v>
      </c>
      <c r="X4" s="4">
        <v>7</v>
      </c>
      <c r="Y4" s="4">
        <v>3</v>
      </c>
      <c r="Z4" s="4">
        <v>6.13</v>
      </c>
      <c r="AA4" s="4">
        <v>30</v>
      </c>
      <c r="AB4" s="4">
        <v>16.5</v>
      </c>
      <c r="AC4" s="4">
        <v>0</v>
      </c>
      <c r="AD4" s="4">
        <v>10</v>
      </c>
      <c r="AE4" s="4">
        <v>12</v>
      </c>
      <c r="AF4" s="4">
        <v>12</v>
      </c>
      <c r="AG4" s="4">
        <v>51</v>
      </c>
      <c r="AH4" s="1" t="s">
        <v>423</v>
      </c>
    </row>
    <row r="5" spans="1:35" x14ac:dyDescent="0.2">
      <c r="A5" t="s">
        <v>600</v>
      </c>
      <c r="B5" t="s">
        <v>580</v>
      </c>
      <c r="C5" t="s">
        <v>109</v>
      </c>
      <c r="D5" s="3">
        <v>42</v>
      </c>
      <c r="E5" s="1" t="s">
        <v>292</v>
      </c>
      <c r="F5" s="4">
        <v>5</v>
      </c>
      <c r="G5" s="4">
        <v>4.83</v>
      </c>
      <c r="H5" s="5">
        <v>2.75</v>
      </c>
      <c r="I5" s="2">
        <v>4.05</v>
      </c>
      <c r="J5" s="4">
        <v>2.5</v>
      </c>
      <c r="K5" s="4">
        <v>1</v>
      </c>
      <c r="L5" s="4">
        <v>4.5</v>
      </c>
      <c r="M5" s="4">
        <v>1</v>
      </c>
      <c r="N5" s="4">
        <v>2.25</v>
      </c>
      <c r="O5" s="4">
        <v>2</v>
      </c>
      <c r="P5" s="4">
        <v>0</v>
      </c>
      <c r="Q5" s="4">
        <v>2</v>
      </c>
      <c r="R5" s="4">
        <v>8</v>
      </c>
      <c r="S5" s="4">
        <v>19.5</v>
      </c>
      <c r="T5" s="4">
        <v>27.5</v>
      </c>
      <c r="U5" s="4">
        <v>39.33</v>
      </c>
      <c r="V5" s="4">
        <v>5.5</v>
      </c>
      <c r="W5" s="4">
        <v>2.5</v>
      </c>
      <c r="X5" s="4">
        <v>2</v>
      </c>
      <c r="Y5" s="4">
        <v>1</v>
      </c>
      <c r="Z5" s="4">
        <v>2.75</v>
      </c>
      <c r="AA5" s="4">
        <v>1</v>
      </c>
      <c r="AB5" s="4">
        <v>0</v>
      </c>
      <c r="AC5" s="4">
        <v>1</v>
      </c>
      <c r="AD5" s="4">
        <v>10</v>
      </c>
      <c r="AE5" s="4">
        <v>1</v>
      </c>
      <c r="AF5" s="4">
        <v>25</v>
      </c>
      <c r="AG5" s="4">
        <v>34</v>
      </c>
      <c r="AH5" s="1" t="s">
        <v>424</v>
      </c>
    </row>
    <row r="6" spans="1:35" x14ac:dyDescent="0.2">
      <c r="A6" t="s">
        <v>600</v>
      </c>
      <c r="B6" t="s">
        <v>579</v>
      </c>
      <c r="C6" t="s">
        <v>109</v>
      </c>
      <c r="D6" s="3">
        <v>22</v>
      </c>
      <c r="E6" s="1" t="s">
        <v>237</v>
      </c>
      <c r="F6" s="4">
        <v>6</v>
      </c>
      <c r="G6" s="4">
        <v>6</v>
      </c>
      <c r="H6" s="5">
        <v>5.25</v>
      </c>
      <c r="I6" s="2">
        <v>5.7</v>
      </c>
      <c r="J6" s="4">
        <v>8</v>
      </c>
      <c r="K6" s="4">
        <v>9.5</v>
      </c>
      <c r="L6" s="4">
        <v>9</v>
      </c>
      <c r="M6" s="4">
        <v>2.5</v>
      </c>
      <c r="N6" s="4">
        <v>7.25</v>
      </c>
      <c r="O6" s="4">
        <v>30</v>
      </c>
      <c r="P6" s="4">
        <v>40</v>
      </c>
      <c r="Q6" s="4">
        <v>0</v>
      </c>
      <c r="R6" s="4">
        <v>10</v>
      </c>
      <c r="S6" s="4">
        <v>45</v>
      </c>
      <c r="T6" s="4">
        <v>20</v>
      </c>
      <c r="U6" s="4">
        <v>96.67</v>
      </c>
      <c r="V6" s="4">
        <v>10</v>
      </c>
      <c r="W6" s="4">
        <v>10</v>
      </c>
      <c r="X6" s="4">
        <v>10</v>
      </c>
      <c r="Y6" s="4">
        <v>5</v>
      </c>
      <c r="Z6" s="4">
        <v>8.75</v>
      </c>
      <c r="AA6" s="4">
        <v>40</v>
      </c>
      <c r="AB6" s="4">
        <v>30</v>
      </c>
      <c r="AC6" s="4">
        <v>0</v>
      </c>
      <c r="AD6" s="4">
        <v>20</v>
      </c>
      <c r="AE6" s="4">
        <v>40</v>
      </c>
      <c r="AF6" s="4">
        <v>20</v>
      </c>
      <c r="AG6" s="4">
        <v>100</v>
      </c>
      <c r="AH6" s="1" t="s">
        <v>424</v>
      </c>
    </row>
    <row r="7" spans="1:35" x14ac:dyDescent="0.2">
      <c r="A7" t="s">
        <v>600</v>
      </c>
      <c r="B7" t="s">
        <v>580</v>
      </c>
      <c r="C7" t="s">
        <v>105</v>
      </c>
      <c r="D7" s="3">
        <v>23</v>
      </c>
      <c r="E7" s="1" t="s">
        <v>292</v>
      </c>
      <c r="F7" s="4">
        <v>4.33</v>
      </c>
      <c r="G7" s="4">
        <v>3.83</v>
      </c>
      <c r="H7" s="5">
        <v>2.5</v>
      </c>
      <c r="I7" s="2">
        <v>3.45</v>
      </c>
      <c r="J7" s="4">
        <v>5</v>
      </c>
      <c r="K7" s="4">
        <v>5.5</v>
      </c>
      <c r="L7" s="4">
        <v>8</v>
      </c>
      <c r="M7" s="4">
        <v>2</v>
      </c>
      <c r="N7" s="4">
        <v>5.13</v>
      </c>
      <c r="O7" s="4">
        <v>16</v>
      </c>
      <c r="P7" s="4">
        <v>0</v>
      </c>
      <c r="Q7" s="4">
        <v>11</v>
      </c>
      <c r="R7" s="4">
        <v>20</v>
      </c>
      <c r="S7" s="4">
        <v>10</v>
      </c>
      <c r="T7" s="4">
        <v>9</v>
      </c>
      <c r="U7" s="4">
        <v>44</v>
      </c>
      <c r="V7" s="4">
        <v>4.5</v>
      </c>
      <c r="W7" s="4">
        <v>7</v>
      </c>
      <c r="X7" s="4">
        <v>4.5</v>
      </c>
      <c r="Y7" s="4">
        <v>1.5</v>
      </c>
      <c r="Z7" s="4">
        <v>4.38</v>
      </c>
      <c r="AA7" s="4">
        <v>12</v>
      </c>
      <c r="AB7" s="4">
        <v>0</v>
      </c>
      <c r="AC7" s="4">
        <v>5</v>
      </c>
      <c r="AD7" s="4">
        <v>18</v>
      </c>
      <c r="AE7" s="4">
        <v>3</v>
      </c>
      <c r="AF7" s="4">
        <v>12</v>
      </c>
      <c r="AG7" s="4">
        <v>33.67</v>
      </c>
      <c r="AH7" s="1" t="s">
        <v>424</v>
      </c>
    </row>
    <row r="8" spans="1:35" x14ac:dyDescent="0.2">
      <c r="A8" t="s">
        <v>600</v>
      </c>
      <c r="B8" t="s">
        <v>579</v>
      </c>
      <c r="C8" t="s">
        <v>109</v>
      </c>
      <c r="D8" s="3">
        <v>27</v>
      </c>
      <c r="E8" s="1" t="s">
        <v>188</v>
      </c>
      <c r="F8" s="4">
        <v>5.5</v>
      </c>
      <c r="G8" s="4">
        <v>6</v>
      </c>
      <c r="H8" s="5">
        <v>2.75</v>
      </c>
      <c r="I8" s="2">
        <v>4.55</v>
      </c>
      <c r="J8" s="4">
        <v>7</v>
      </c>
      <c r="K8" s="4">
        <v>9</v>
      </c>
      <c r="L8" s="4">
        <v>9</v>
      </c>
      <c r="M8" s="4">
        <v>1</v>
      </c>
      <c r="N8" s="4">
        <v>6.5</v>
      </c>
      <c r="O8" s="4">
        <v>32</v>
      </c>
      <c r="P8" s="4">
        <v>27</v>
      </c>
      <c r="Q8" s="4">
        <v>0</v>
      </c>
      <c r="R8" s="4">
        <v>10</v>
      </c>
      <c r="S8" s="4">
        <v>50</v>
      </c>
      <c r="T8" s="4">
        <v>11</v>
      </c>
      <c r="U8" s="4">
        <v>86.67</v>
      </c>
      <c r="V8" s="4">
        <v>7.5</v>
      </c>
      <c r="W8" s="4">
        <v>9</v>
      </c>
      <c r="X8" s="4">
        <v>6</v>
      </c>
      <c r="Y8" s="4">
        <v>0</v>
      </c>
      <c r="Z8" s="4">
        <v>5.63</v>
      </c>
      <c r="AA8" s="4">
        <v>28</v>
      </c>
      <c r="AB8" s="4">
        <v>8</v>
      </c>
      <c r="AC8" s="4">
        <v>0</v>
      </c>
      <c r="AD8" s="4">
        <v>30</v>
      </c>
      <c r="AE8" s="4">
        <v>28</v>
      </c>
      <c r="AF8" s="4">
        <v>7</v>
      </c>
      <c r="AG8" s="4">
        <v>67.33</v>
      </c>
      <c r="AH8" s="1" t="s">
        <v>423</v>
      </c>
    </row>
    <row r="9" spans="1:35" x14ac:dyDescent="0.2">
      <c r="A9" t="s">
        <v>600</v>
      </c>
      <c r="B9" t="s">
        <v>580</v>
      </c>
      <c r="C9" t="s">
        <v>109</v>
      </c>
      <c r="D9" s="3">
        <v>30</v>
      </c>
      <c r="E9" s="1" t="s">
        <v>292</v>
      </c>
      <c r="F9" s="4">
        <v>5.5</v>
      </c>
      <c r="G9" s="4">
        <v>5.83</v>
      </c>
      <c r="H9" s="5">
        <v>4.75</v>
      </c>
      <c r="I9" s="2">
        <v>5.3</v>
      </c>
      <c r="J9" s="4">
        <v>7.5</v>
      </c>
      <c r="K9" s="4">
        <v>5.5</v>
      </c>
      <c r="L9" s="4">
        <v>9.5</v>
      </c>
      <c r="M9" s="4">
        <v>8.5</v>
      </c>
      <c r="N9" s="4">
        <v>7.75</v>
      </c>
      <c r="O9" s="4">
        <v>18</v>
      </c>
      <c r="P9" s="4">
        <v>12</v>
      </c>
      <c r="Q9" s="4">
        <v>0</v>
      </c>
      <c r="R9" s="4">
        <v>25</v>
      </c>
      <c r="S9" s="4">
        <v>4</v>
      </c>
      <c r="T9" s="4">
        <v>9</v>
      </c>
      <c r="U9" s="4">
        <v>45.33</v>
      </c>
      <c r="V9" s="4">
        <v>6</v>
      </c>
      <c r="W9" s="4">
        <v>3.5</v>
      </c>
      <c r="X9" s="4">
        <v>5</v>
      </c>
      <c r="Y9" s="4">
        <v>4</v>
      </c>
      <c r="Z9" s="4">
        <v>4.63</v>
      </c>
      <c r="AA9" s="4">
        <v>13.5</v>
      </c>
      <c r="AB9" s="4">
        <v>5</v>
      </c>
      <c r="AC9" s="4">
        <v>0</v>
      </c>
      <c r="AD9" s="4">
        <v>25</v>
      </c>
      <c r="AE9" s="4">
        <v>4.5</v>
      </c>
      <c r="AF9" s="4">
        <v>22</v>
      </c>
      <c r="AG9" s="4">
        <v>46.33</v>
      </c>
      <c r="AH9" s="1" t="s">
        <v>423</v>
      </c>
    </row>
    <row r="10" spans="1:35" x14ac:dyDescent="0.2">
      <c r="A10" t="s">
        <v>600</v>
      </c>
      <c r="B10" t="s">
        <v>579</v>
      </c>
      <c r="C10" t="s">
        <v>105</v>
      </c>
      <c r="D10" s="3">
        <v>28</v>
      </c>
      <c r="E10" s="1" t="s">
        <v>291</v>
      </c>
      <c r="F10" s="4">
        <v>3.83</v>
      </c>
      <c r="G10" s="4">
        <v>4.33</v>
      </c>
      <c r="H10" s="5">
        <v>4.63</v>
      </c>
      <c r="I10" s="2">
        <v>4.3</v>
      </c>
      <c r="J10" s="4">
        <v>5.5</v>
      </c>
      <c r="K10" s="4">
        <v>5</v>
      </c>
      <c r="L10" s="4">
        <v>7</v>
      </c>
      <c r="M10" s="4">
        <v>5</v>
      </c>
      <c r="N10" s="4">
        <v>5.63</v>
      </c>
      <c r="O10" s="4">
        <v>19.5</v>
      </c>
      <c r="P10" s="4">
        <v>22</v>
      </c>
      <c r="Q10" s="4">
        <v>35</v>
      </c>
      <c r="R10" s="4">
        <v>6.5</v>
      </c>
      <c r="S10" s="4">
        <v>13</v>
      </c>
      <c r="T10" s="4">
        <v>0</v>
      </c>
      <c r="U10" s="4">
        <v>64</v>
      </c>
      <c r="V10" s="4">
        <v>6</v>
      </c>
      <c r="W10" s="4">
        <v>5</v>
      </c>
      <c r="X10" s="4">
        <v>7</v>
      </c>
      <c r="Y10" s="4">
        <v>6</v>
      </c>
      <c r="Z10" s="4">
        <v>6</v>
      </c>
      <c r="AA10" s="4">
        <v>11</v>
      </c>
      <c r="AB10" s="4">
        <v>26</v>
      </c>
      <c r="AC10" s="4">
        <v>35</v>
      </c>
      <c r="AD10" s="4">
        <v>6.5</v>
      </c>
      <c r="AE10" s="4">
        <v>16.5</v>
      </c>
      <c r="AF10" s="4">
        <v>0</v>
      </c>
      <c r="AG10" s="4">
        <v>67.33</v>
      </c>
      <c r="AH10" s="1" t="s">
        <v>424</v>
      </c>
    </row>
    <row r="11" spans="1:35" x14ac:dyDescent="0.2">
      <c r="A11" t="s">
        <v>600</v>
      </c>
      <c r="B11" t="s">
        <v>580</v>
      </c>
      <c r="C11" t="s">
        <v>105</v>
      </c>
      <c r="D11" s="3">
        <v>32</v>
      </c>
      <c r="E11" s="1" t="s">
        <v>216</v>
      </c>
      <c r="F11" s="4">
        <v>5</v>
      </c>
      <c r="G11" s="4">
        <v>5</v>
      </c>
      <c r="H11" s="5">
        <v>3.88</v>
      </c>
      <c r="I11" s="2">
        <v>4.55</v>
      </c>
      <c r="J11" s="4">
        <v>4.5</v>
      </c>
      <c r="K11" s="4">
        <v>8</v>
      </c>
      <c r="L11" s="4">
        <v>10</v>
      </c>
      <c r="M11" s="4">
        <v>3</v>
      </c>
      <c r="N11" s="4">
        <v>6.38</v>
      </c>
      <c r="O11" s="4">
        <v>2</v>
      </c>
      <c r="P11" s="4">
        <v>3</v>
      </c>
      <c r="Q11" s="4">
        <v>0</v>
      </c>
      <c r="R11" s="4">
        <v>0</v>
      </c>
      <c r="S11" s="4">
        <v>0</v>
      </c>
      <c r="T11" s="4">
        <v>9</v>
      </c>
      <c r="U11" s="4">
        <v>9.33</v>
      </c>
      <c r="V11" s="4">
        <v>7.5</v>
      </c>
      <c r="W11" s="4">
        <v>9</v>
      </c>
      <c r="X11" s="4">
        <v>9.5</v>
      </c>
      <c r="Y11" s="4">
        <v>4</v>
      </c>
      <c r="Z11" s="4">
        <v>7.5</v>
      </c>
      <c r="AA11" s="4">
        <v>10</v>
      </c>
      <c r="AB11" s="4">
        <v>7.5</v>
      </c>
      <c r="AC11" s="4">
        <v>0</v>
      </c>
      <c r="AD11" s="4">
        <v>1</v>
      </c>
      <c r="AE11" s="4">
        <v>10</v>
      </c>
      <c r="AF11" s="4">
        <v>11</v>
      </c>
      <c r="AG11" s="4">
        <v>19.670000000000002</v>
      </c>
      <c r="AH11" s="1" t="s">
        <v>424</v>
      </c>
    </row>
    <row r="12" spans="1:35" x14ac:dyDescent="0.2">
      <c r="A12" t="s">
        <v>600</v>
      </c>
      <c r="B12" t="s">
        <v>580</v>
      </c>
      <c r="C12" t="s">
        <v>105</v>
      </c>
      <c r="D12" s="3">
        <v>32</v>
      </c>
      <c r="E12" s="1" t="s">
        <v>292</v>
      </c>
      <c r="F12" s="4">
        <v>4.17</v>
      </c>
      <c r="G12" s="4">
        <v>4.83</v>
      </c>
      <c r="H12" s="5">
        <v>4.38</v>
      </c>
      <c r="I12" s="2">
        <v>4.45</v>
      </c>
      <c r="J12" s="4">
        <v>7</v>
      </c>
      <c r="K12" s="4">
        <v>7.5</v>
      </c>
      <c r="L12" s="4">
        <v>8</v>
      </c>
      <c r="M12" s="4">
        <v>2.5</v>
      </c>
      <c r="N12" s="4">
        <v>6.25</v>
      </c>
      <c r="O12" s="4">
        <v>21</v>
      </c>
      <c r="P12" s="4">
        <v>28</v>
      </c>
      <c r="Q12" s="4">
        <v>7</v>
      </c>
      <c r="R12" s="4">
        <v>28</v>
      </c>
      <c r="S12" s="4">
        <v>16</v>
      </c>
      <c r="T12" s="4">
        <v>7</v>
      </c>
      <c r="U12" s="4">
        <v>71.33</v>
      </c>
      <c r="V12" s="4">
        <v>7</v>
      </c>
      <c r="W12" s="4">
        <v>7.5</v>
      </c>
      <c r="X12" s="4">
        <v>3</v>
      </c>
      <c r="Y12" s="4">
        <v>2.5</v>
      </c>
      <c r="Z12" s="4">
        <v>5</v>
      </c>
      <c r="AA12" s="4">
        <v>6</v>
      </c>
      <c r="AB12" s="4">
        <v>12</v>
      </c>
      <c r="AC12" s="4">
        <v>2.5</v>
      </c>
      <c r="AD12" s="4">
        <v>7</v>
      </c>
      <c r="AE12" s="4">
        <v>12</v>
      </c>
      <c r="AF12" s="4">
        <v>4</v>
      </c>
      <c r="AG12" s="4">
        <v>26.33</v>
      </c>
      <c r="AH12" s="1" t="s">
        <v>423</v>
      </c>
    </row>
    <row r="13" spans="1:35" x14ac:dyDescent="0.2">
      <c r="A13" t="s">
        <v>600</v>
      </c>
      <c r="B13" t="s">
        <v>580</v>
      </c>
      <c r="C13" t="s">
        <v>109</v>
      </c>
      <c r="D13" s="3">
        <v>32</v>
      </c>
      <c r="E13" s="1" t="s">
        <v>204</v>
      </c>
      <c r="F13" s="4">
        <v>4</v>
      </c>
      <c r="G13" s="4">
        <v>3.5</v>
      </c>
      <c r="H13" s="5">
        <v>3.88</v>
      </c>
      <c r="I13" s="2">
        <v>3.8</v>
      </c>
      <c r="J13" s="4">
        <v>5</v>
      </c>
      <c r="K13" s="4">
        <v>4</v>
      </c>
      <c r="L13" s="4">
        <v>6</v>
      </c>
      <c r="M13" s="4">
        <v>4</v>
      </c>
      <c r="N13" s="4">
        <v>4.75</v>
      </c>
      <c r="O13" s="4">
        <v>10</v>
      </c>
      <c r="P13" s="4">
        <v>16.5</v>
      </c>
      <c r="Q13" s="4">
        <v>0</v>
      </c>
      <c r="R13" s="4">
        <v>24</v>
      </c>
      <c r="S13" s="4">
        <v>30</v>
      </c>
      <c r="T13" s="4">
        <v>6</v>
      </c>
      <c r="U13" s="4">
        <v>57.67</v>
      </c>
      <c r="V13" s="4">
        <v>6.5</v>
      </c>
      <c r="W13" s="4">
        <v>5.5</v>
      </c>
      <c r="X13" s="4">
        <v>7.5</v>
      </c>
      <c r="Y13" s="4">
        <v>5</v>
      </c>
      <c r="Z13" s="4">
        <v>6.13</v>
      </c>
      <c r="AA13" s="4">
        <v>11</v>
      </c>
      <c r="AB13" s="4">
        <v>18</v>
      </c>
      <c r="AC13" s="4">
        <v>0</v>
      </c>
      <c r="AD13" s="4">
        <v>30</v>
      </c>
      <c r="AE13" s="4">
        <v>22</v>
      </c>
      <c r="AF13" s="4">
        <v>5.5</v>
      </c>
      <c r="AG13" s="4">
        <v>60.33</v>
      </c>
      <c r="AH13" s="1" t="s">
        <v>424</v>
      </c>
      <c r="AI13" s="10" t="s">
        <v>565</v>
      </c>
    </row>
    <row r="14" spans="1:35" x14ac:dyDescent="0.2">
      <c r="A14" t="s">
        <v>600</v>
      </c>
      <c r="B14" t="s">
        <v>580</v>
      </c>
      <c r="C14" t="s">
        <v>105</v>
      </c>
      <c r="D14" s="3">
        <v>22</v>
      </c>
      <c r="E14" s="1" t="s">
        <v>291</v>
      </c>
      <c r="F14" s="4">
        <v>4.83</v>
      </c>
      <c r="G14" s="4">
        <v>4</v>
      </c>
      <c r="H14" s="5">
        <v>4.75</v>
      </c>
      <c r="I14" s="2">
        <v>4.55</v>
      </c>
      <c r="J14" s="4">
        <v>2</v>
      </c>
      <c r="K14" s="4">
        <v>2</v>
      </c>
      <c r="L14" s="4">
        <v>0.5</v>
      </c>
      <c r="M14" s="4">
        <v>0.5</v>
      </c>
      <c r="N14" s="4">
        <v>1.25</v>
      </c>
      <c r="O14" s="4">
        <v>1</v>
      </c>
      <c r="P14" s="4">
        <v>4.5</v>
      </c>
      <c r="Q14" s="4">
        <v>0</v>
      </c>
      <c r="R14" s="4">
        <v>27.5</v>
      </c>
      <c r="S14" s="4">
        <v>2</v>
      </c>
      <c r="T14" s="4">
        <v>38</v>
      </c>
      <c r="U14" s="4">
        <v>48.67</v>
      </c>
      <c r="V14" s="4">
        <v>3.5</v>
      </c>
      <c r="W14" s="4">
        <v>4</v>
      </c>
      <c r="X14" s="4">
        <v>4.5</v>
      </c>
      <c r="Y14" s="4">
        <v>4</v>
      </c>
      <c r="Z14" s="4">
        <v>4</v>
      </c>
      <c r="AA14" s="4">
        <v>1.5</v>
      </c>
      <c r="AB14" s="4">
        <v>0</v>
      </c>
      <c r="AC14" s="4">
        <v>1</v>
      </c>
      <c r="AD14" s="4">
        <v>27.5</v>
      </c>
      <c r="AE14" s="4">
        <v>3</v>
      </c>
      <c r="AF14" s="4">
        <v>34</v>
      </c>
      <c r="AG14" s="4">
        <v>44</v>
      </c>
      <c r="AH14" s="1" t="s">
        <v>424</v>
      </c>
    </row>
    <row r="15" spans="1:35" x14ac:dyDescent="0.2">
      <c r="A15" t="s">
        <v>600</v>
      </c>
      <c r="B15" t="s">
        <v>579</v>
      </c>
      <c r="C15" t="s">
        <v>105</v>
      </c>
      <c r="D15" s="3">
        <v>20</v>
      </c>
      <c r="E15" s="1" t="s">
        <v>204</v>
      </c>
      <c r="F15" s="4">
        <v>4</v>
      </c>
      <c r="G15" s="4">
        <v>5</v>
      </c>
      <c r="H15" s="5">
        <v>3</v>
      </c>
      <c r="I15" s="2">
        <v>3.9</v>
      </c>
      <c r="J15" s="4">
        <v>6</v>
      </c>
      <c r="K15" s="4">
        <v>7</v>
      </c>
      <c r="L15" s="4">
        <v>6</v>
      </c>
      <c r="M15" s="4">
        <v>2</v>
      </c>
      <c r="N15" s="4">
        <v>5.25</v>
      </c>
      <c r="O15" s="4">
        <v>12</v>
      </c>
      <c r="P15" s="4">
        <v>18</v>
      </c>
      <c r="Q15" s="4">
        <v>0</v>
      </c>
      <c r="R15" s="4">
        <v>7.5</v>
      </c>
      <c r="S15" s="4">
        <v>24</v>
      </c>
      <c r="T15" s="4">
        <v>42.5</v>
      </c>
      <c r="U15" s="4">
        <v>69.33</v>
      </c>
      <c r="V15" s="4">
        <v>4.5</v>
      </c>
      <c r="W15" s="4">
        <v>8</v>
      </c>
      <c r="X15" s="4">
        <v>2.5</v>
      </c>
      <c r="Y15" s="4">
        <v>2.5</v>
      </c>
      <c r="Z15" s="4">
        <v>4.38</v>
      </c>
      <c r="AA15" s="4">
        <v>1.5</v>
      </c>
      <c r="AB15" s="4">
        <v>0</v>
      </c>
      <c r="AC15" s="4">
        <v>1.5</v>
      </c>
      <c r="AD15" s="4">
        <v>2</v>
      </c>
      <c r="AE15" s="4">
        <v>2</v>
      </c>
      <c r="AF15" s="4">
        <v>1</v>
      </c>
      <c r="AG15" s="4">
        <v>5.33</v>
      </c>
      <c r="AH15" s="1" t="s">
        <v>423</v>
      </c>
    </row>
    <row r="16" spans="1:35" x14ac:dyDescent="0.2">
      <c r="A16" t="s">
        <v>600</v>
      </c>
      <c r="B16" t="s">
        <v>580</v>
      </c>
      <c r="C16" t="s">
        <v>105</v>
      </c>
      <c r="D16" s="3">
        <v>24</v>
      </c>
      <c r="E16" s="1" t="s">
        <v>292</v>
      </c>
      <c r="F16" s="4">
        <v>5.83</v>
      </c>
      <c r="G16" s="4">
        <v>6</v>
      </c>
      <c r="H16" s="5">
        <v>5.5</v>
      </c>
      <c r="I16" s="2">
        <v>5.75</v>
      </c>
      <c r="J16" s="4">
        <v>6.5</v>
      </c>
      <c r="K16" s="4">
        <v>6</v>
      </c>
      <c r="L16" s="4">
        <v>3.5</v>
      </c>
      <c r="M16" s="4">
        <v>7.5</v>
      </c>
      <c r="N16" s="4">
        <v>5.88</v>
      </c>
      <c r="O16" s="4">
        <v>22.5</v>
      </c>
      <c r="P16" s="4">
        <v>26</v>
      </c>
      <c r="Q16" s="4">
        <v>0</v>
      </c>
      <c r="R16" s="4">
        <v>8</v>
      </c>
      <c r="S16" s="4">
        <v>19.5</v>
      </c>
      <c r="T16" s="4">
        <v>22</v>
      </c>
      <c r="U16" s="4">
        <v>65.33</v>
      </c>
      <c r="V16" s="4">
        <v>8.5</v>
      </c>
      <c r="W16" s="4">
        <v>7.5</v>
      </c>
      <c r="X16" s="4">
        <v>8.5</v>
      </c>
      <c r="Y16" s="4">
        <v>7</v>
      </c>
      <c r="Z16" s="4">
        <v>7.88</v>
      </c>
      <c r="AA16" s="4">
        <v>16</v>
      </c>
      <c r="AB16" s="4">
        <v>22.5</v>
      </c>
      <c r="AC16" s="4">
        <v>7</v>
      </c>
      <c r="AD16" s="4">
        <v>15</v>
      </c>
      <c r="AE16" s="4">
        <v>32</v>
      </c>
      <c r="AF16" s="4">
        <v>16.5</v>
      </c>
      <c r="AG16" s="4">
        <v>67.33</v>
      </c>
      <c r="AH16" s="1" t="s">
        <v>424</v>
      </c>
    </row>
    <row r="17" spans="1:35" x14ac:dyDescent="0.2">
      <c r="A17" t="s">
        <v>600</v>
      </c>
      <c r="B17" t="s">
        <v>579</v>
      </c>
      <c r="C17" t="s">
        <v>105</v>
      </c>
      <c r="D17" s="3">
        <v>21</v>
      </c>
      <c r="E17" s="1" t="s">
        <v>291</v>
      </c>
      <c r="F17" s="4">
        <v>5.33</v>
      </c>
      <c r="G17" s="4">
        <v>5.17</v>
      </c>
      <c r="H17" s="5">
        <v>4</v>
      </c>
      <c r="I17" s="2">
        <v>4.75</v>
      </c>
      <c r="J17" s="4">
        <v>8.5</v>
      </c>
      <c r="K17" s="4">
        <v>7.5</v>
      </c>
      <c r="L17" s="4">
        <v>9</v>
      </c>
      <c r="M17" s="4">
        <v>9</v>
      </c>
      <c r="N17" s="4">
        <v>8.5</v>
      </c>
      <c r="O17" s="4">
        <v>30</v>
      </c>
      <c r="P17" s="4">
        <v>18</v>
      </c>
      <c r="Q17" s="4">
        <v>0</v>
      </c>
      <c r="R17" s="4">
        <v>9</v>
      </c>
      <c r="S17" s="4">
        <v>32</v>
      </c>
      <c r="T17" s="4">
        <v>47.5</v>
      </c>
      <c r="U17" s="4">
        <v>91</v>
      </c>
      <c r="V17" s="4">
        <v>9</v>
      </c>
      <c r="W17" s="4">
        <v>8</v>
      </c>
      <c r="X17" s="4">
        <v>9</v>
      </c>
      <c r="Y17" s="4">
        <v>8</v>
      </c>
      <c r="Z17" s="4">
        <v>8.5</v>
      </c>
      <c r="AA17" s="4">
        <v>45</v>
      </c>
      <c r="AB17" s="4">
        <v>19.5</v>
      </c>
      <c r="AC17" s="4">
        <v>5</v>
      </c>
      <c r="AD17" s="4">
        <v>12</v>
      </c>
      <c r="AE17" s="4">
        <v>9</v>
      </c>
      <c r="AF17" s="4">
        <v>22.5</v>
      </c>
      <c r="AG17" s="4">
        <v>73.67</v>
      </c>
      <c r="AH17" s="1" t="s">
        <v>424</v>
      </c>
    </row>
    <row r="18" spans="1:35" x14ac:dyDescent="0.2">
      <c r="A18" t="s">
        <v>600</v>
      </c>
      <c r="B18" t="s">
        <v>580</v>
      </c>
      <c r="C18" t="s">
        <v>105</v>
      </c>
      <c r="D18" s="3">
        <v>20</v>
      </c>
      <c r="E18" s="1" t="s">
        <v>292</v>
      </c>
      <c r="F18" s="4">
        <v>5</v>
      </c>
      <c r="G18" s="4">
        <v>4.83</v>
      </c>
      <c r="H18" s="5">
        <v>3.13</v>
      </c>
      <c r="I18" s="2">
        <v>4.2</v>
      </c>
      <c r="J18" s="4">
        <v>6</v>
      </c>
      <c r="K18" s="4">
        <v>6</v>
      </c>
      <c r="L18" s="4">
        <v>7</v>
      </c>
      <c r="M18" s="4">
        <v>5.5</v>
      </c>
      <c r="N18" s="4">
        <v>6.13</v>
      </c>
      <c r="O18" s="4">
        <v>25</v>
      </c>
      <c r="P18" s="4">
        <v>12</v>
      </c>
      <c r="Q18" s="4">
        <v>0</v>
      </c>
      <c r="R18" s="4">
        <v>16</v>
      </c>
      <c r="S18" s="4">
        <v>4</v>
      </c>
      <c r="T18" s="4">
        <v>7</v>
      </c>
      <c r="U18" s="4">
        <v>42.67</v>
      </c>
      <c r="V18" s="4">
        <v>7.5</v>
      </c>
      <c r="W18" s="4">
        <v>8</v>
      </c>
      <c r="X18" s="4">
        <v>8.5</v>
      </c>
      <c r="Y18" s="4">
        <v>6</v>
      </c>
      <c r="Z18" s="4">
        <v>7.5</v>
      </c>
      <c r="AA18" s="4">
        <v>25.5</v>
      </c>
      <c r="AB18" s="4">
        <v>36</v>
      </c>
      <c r="AC18" s="4">
        <v>6.5</v>
      </c>
      <c r="AD18" s="4">
        <v>8.5</v>
      </c>
      <c r="AE18" s="4">
        <v>34</v>
      </c>
      <c r="AF18" s="4">
        <v>16</v>
      </c>
      <c r="AG18" s="4">
        <v>85.67</v>
      </c>
      <c r="AH18" s="1" t="s">
        <v>424</v>
      </c>
    </row>
    <row r="19" spans="1:35" x14ac:dyDescent="0.2">
      <c r="A19" t="s">
        <v>600</v>
      </c>
      <c r="B19" t="s">
        <v>580</v>
      </c>
      <c r="C19" t="s">
        <v>109</v>
      </c>
      <c r="D19" s="3">
        <v>22</v>
      </c>
      <c r="E19" s="1" t="s">
        <v>237</v>
      </c>
      <c r="F19" s="4">
        <v>5.5</v>
      </c>
      <c r="G19" s="4">
        <v>5</v>
      </c>
      <c r="H19" s="5">
        <v>4.5</v>
      </c>
      <c r="I19" s="2">
        <v>4.95</v>
      </c>
      <c r="J19" s="4">
        <v>0</v>
      </c>
      <c r="K19" s="4">
        <v>0</v>
      </c>
      <c r="L19" s="4">
        <v>0</v>
      </c>
      <c r="M19" s="4">
        <v>0</v>
      </c>
      <c r="N19" s="4">
        <v>0</v>
      </c>
      <c r="O19" s="4">
        <v>20</v>
      </c>
      <c r="P19" s="4">
        <v>8</v>
      </c>
      <c r="Q19" s="4">
        <v>0</v>
      </c>
      <c r="R19" s="4">
        <v>18</v>
      </c>
      <c r="S19" s="4">
        <v>10</v>
      </c>
      <c r="T19" s="4">
        <v>2</v>
      </c>
      <c r="U19" s="4">
        <v>38.67</v>
      </c>
      <c r="V19" s="4">
        <v>0</v>
      </c>
      <c r="W19" s="4">
        <v>0</v>
      </c>
      <c r="X19" s="4">
        <v>0</v>
      </c>
      <c r="Y19" s="4">
        <v>0</v>
      </c>
      <c r="Z19" s="4">
        <v>0</v>
      </c>
      <c r="AA19" s="4">
        <v>8</v>
      </c>
      <c r="AB19" s="4">
        <v>2</v>
      </c>
      <c r="AC19" s="4">
        <v>0</v>
      </c>
      <c r="AD19" s="4">
        <v>20</v>
      </c>
      <c r="AE19" s="4">
        <v>2</v>
      </c>
      <c r="AF19" s="4">
        <v>6</v>
      </c>
      <c r="AG19" s="4">
        <v>25.67</v>
      </c>
      <c r="AH19" s="1" t="s">
        <v>423</v>
      </c>
    </row>
    <row r="20" spans="1:35" x14ac:dyDescent="0.2">
      <c r="A20" t="s">
        <v>600</v>
      </c>
      <c r="B20" t="s">
        <v>580</v>
      </c>
      <c r="C20" t="s">
        <v>105</v>
      </c>
      <c r="D20" s="3">
        <v>28</v>
      </c>
      <c r="E20" s="1" t="s">
        <v>291</v>
      </c>
      <c r="F20" s="4">
        <v>3</v>
      </c>
      <c r="G20" s="4">
        <v>3.83</v>
      </c>
      <c r="H20" s="5">
        <v>3.75</v>
      </c>
      <c r="I20" s="2">
        <v>3.55</v>
      </c>
      <c r="J20" s="4">
        <v>7</v>
      </c>
      <c r="K20" s="4">
        <v>6.5</v>
      </c>
      <c r="L20" s="4">
        <v>7</v>
      </c>
      <c r="M20" s="4">
        <v>4</v>
      </c>
      <c r="N20" s="4">
        <v>6.13</v>
      </c>
      <c r="O20" s="4">
        <v>3</v>
      </c>
      <c r="P20" s="4">
        <v>12</v>
      </c>
      <c r="Q20" s="4">
        <v>0</v>
      </c>
      <c r="R20" s="4">
        <v>18</v>
      </c>
      <c r="S20" s="4">
        <v>18</v>
      </c>
      <c r="T20" s="4">
        <v>9</v>
      </c>
      <c r="U20" s="4">
        <v>40</v>
      </c>
      <c r="V20" s="4">
        <v>6.5</v>
      </c>
      <c r="W20" s="4">
        <v>8</v>
      </c>
      <c r="X20" s="4">
        <v>7</v>
      </c>
      <c r="Y20" s="4">
        <v>6</v>
      </c>
      <c r="Z20" s="4">
        <v>6.88</v>
      </c>
      <c r="AA20" s="4">
        <v>13.5</v>
      </c>
      <c r="AB20" s="4">
        <v>15</v>
      </c>
      <c r="AC20" s="4">
        <v>7</v>
      </c>
      <c r="AD20" s="4">
        <v>32.5</v>
      </c>
      <c r="AE20" s="4">
        <v>9</v>
      </c>
      <c r="AF20" s="4">
        <v>0</v>
      </c>
      <c r="AG20" s="4">
        <v>54.67</v>
      </c>
      <c r="AH20" s="1" t="s">
        <v>424</v>
      </c>
      <c r="AI20" s="10" t="s">
        <v>571</v>
      </c>
    </row>
    <row r="21" spans="1:35" x14ac:dyDescent="0.2">
      <c r="A21" t="s">
        <v>600</v>
      </c>
      <c r="B21" t="s">
        <v>580</v>
      </c>
      <c r="C21" t="s">
        <v>105</v>
      </c>
      <c r="D21" s="3">
        <v>21</v>
      </c>
      <c r="E21" s="1" t="s">
        <v>216</v>
      </c>
      <c r="F21" s="4">
        <v>5</v>
      </c>
      <c r="G21" s="4">
        <v>5.5</v>
      </c>
      <c r="H21" s="5">
        <v>2</v>
      </c>
      <c r="I21" s="2">
        <v>3.95</v>
      </c>
      <c r="J21" s="4">
        <v>9.5</v>
      </c>
      <c r="K21" s="4">
        <v>8.5</v>
      </c>
      <c r="L21" s="4">
        <v>9.5</v>
      </c>
      <c r="M21" s="4">
        <v>8.5</v>
      </c>
      <c r="N21" s="4">
        <v>9</v>
      </c>
      <c r="O21" s="4">
        <v>38</v>
      </c>
      <c r="P21" s="4">
        <v>17</v>
      </c>
      <c r="Q21" s="4">
        <v>0</v>
      </c>
      <c r="R21" s="4">
        <v>34</v>
      </c>
      <c r="S21" s="4">
        <v>9.5</v>
      </c>
      <c r="T21" s="4">
        <v>28</v>
      </c>
      <c r="U21" s="4">
        <v>84.33</v>
      </c>
      <c r="V21" s="4">
        <v>8</v>
      </c>
      <c r="W21" s="4">
        <v>8</v>
      </c>
      <c r="X21" s="4">
        <v>9</v>
      </c>
      <c r="Y21" s="4">
        <v>4</v>
      </c>
      <c r="Z21" s="4">
        <v>7.25</v>
      </c>
      <c r="AA21" s="4">
        <v>32</v>
      </c>
      <c r="AB21" s="4">
        <v>34</v>
      </c>
      <c r="AC21" s="4">
        <v>1.5</v>
      </c>
      <c r="AD21" s="4">
        <v>8</v>
      </c>
      <c r="AE21" s="4">
        <v>24</v>
      </c>
      <c r="AF21" s="4">
        <v>9</v>
      </c>
      <c r="AG21" s="4">
        <v>72.33</v>
      </c>
      <c r="AH21" s="1" t="s">
        <v>423</v>
      </c>
      <c r="AI21" s="10" t="s">
        <v>570</v>
      </c>
    </row>
    <row r="22" spans="1:35" x14ac:dyDescent="0.2">
      <c r="A22" t="s">
        <v>600</v>
      </c>
      <c r="B22" t="s">
        <v>580</v>
      </c>
      <c r="C22" t="s">
        <v>105</v>
      </c>
      <c r="D22" s="3">
        <v>21</v>
      </c>
      <c r="E22" s="1" t="s">
        <v>291</v>
      </c>
      <c r="F22" s="4">
        <v>5.17</v>
      </c>
      <c r="G22" s="4">
        <v>5.17</v>
      </c>
      <c r="H22" s="5">
        <v>3.38</v>
      </c>
      <c r="I22" s="2">
        <v>4.45</v>
      </c>
      <c r="J22" s="4">
        <v>6.5</v>
      </c>
      <c r="K22" s="4">
        <v>7</v>
      </c>
      <c r="L22" s="4">
        <v>8.5</v>
      </c>
      <c r="M22" s="4">
        <v>6.5</v>
      </c>
      <c r="N22" s="4">
        <v>7.13</v>
      </c>
      <c r="O22" s="4">
        <v>30</v>
      </c>
      <c r="P22" s="4">
        <v>32.5</v>
      </c>
      <c r="Q22" s="4">
        <v>0</v>
      </c>
      <c r="R22" s="4">
        <v>22.5</v>
      </c>
      <c r="S22" s="4">
        <v>6</v>
      </c>
      <c r="T22" s="4">
        <v>13</v>
      </c>
      <c r="U22" s="4">
        <v>69.33</v>
      </c>
      <c r="V22" s="4">
        <v>6</v>
      </c>
      <c r="W22" s="4">
        <v>7</v>
      </c>
      <c r="X22" s="4">
        <v>5.5</v>
      </c>
      <c r="Y22" s="4">
        <v>6.5</v>
      </c>
      <c r="Z22" s="4">
        <v>6.25</v>
      </c>
      <c r="AA22" s="4">
        <v>32.5</v>
      </c>
      <c r="AB22" s="4">
        <v>18</v>
      </c>
      <c r="AC22" s="4">
        <v>5.5</v>
      </c>
      <c r="AD22" s="4">
        <v>13</v>
      </c>
      <c r="AE22" s="4">
        <v>6.5</v>
      </c>
      <c r="AF22" s="4">
        <v>22.5</v>
      </c>
      <c r="AG22" s="4">
        <v>65.33</v>
      </c>
      <c r="AH22" s="1" t="s">
        <v>423</v>
      </c>
    </row>
    <row r="23" spans="1:35" x14ac:dyDescent="0.2">
      <c r="A23" t="s">
        <v>600</v>
      </c>
      <c r="B23" t="s">
        <v>579</v>
      </c>
      <c r="C23" t="s">
        <v>109</v>
      </c>
      <c r="D23" s="3">
        <v>24</v>
      </c>
      <c r="E23" s="1" t="s">
        <v>291</v>
      </c>
      <c r="F23" s="4">
        <v>4.83</v>
      </c>
      <c r="G23" s="4">
        <v>5</v>
      </c>
      <c r="H23" s="5">
        <v>2.63</v>
      </c>
      <c r="I23" s="2">
        <v>4</v>
      </c>
      <c r="J23" s="4">
        <v>8.5</v>
      </c>
      <c r="K23" s="4">
        <v>4.5</v>
      </c>
      <c r="L23" s="4">
        <v>7</v>
      </c>
      <c r="M23" s="4">
        <v>4.5</v>
      </c>
      <c r="N23" s="4">
        <v>6.13</v>
      </c>
      <c r="O23" s="4">
        <v>40</v>
      </c>
      <c r="P23" s="4">
        <v>18</v>
      </c>
      <c r="Q23" s="4">
        <v>0</v>
      </c>
      <c r="R23" s="4">
        <v>20</v>
      </c>
      <c r="S23" s="4">
        <v>9</v>
      </c>
      <c r="T23" s="4">
        <v>0</v>
      </c>
      <c r="U23" s="4">
        <v>58</v>
      </c>
      <c r="V23" s="4">
        <v>9.5</v>
      </c>
      <c r="W23" s="4">
        <v>7</v>
      </c>
      <c r="X23" s="4">
        <v>10</v>
      </c>
      <c r="Y23" s="4">
        <v>4</v>
      </c>
      <c r="Z23" s="4">
        <v>7.63</v>
      </c>
      <c r="AA23" s="4">
        <v>38</v>
      </c>
      <c r="AB23" s="4">
        <v>27</v>
      </c>
      <c r="AC23" s="4">
        <v>0</v>
      </c>
      <c r="AD23" s="4">
        <v>19</v>
      </c>
      <c r="AE23" s="4">
        <v>38</v>
      </c>
      <c r="AF23" s="4">
        <v>4.5</v>
      </c>
      <c r="AG23" s="4">
        <v>77.67</v>
      </c>
      <c r="AH23" s="1" t="s">
        <v>424</v>
      </c>
    </row>
    <row r="24" spans="1:35" x14ac:dyDescent="0.2">
      <c r="A24" t="s">
        <v>600</v>
      </c>
      <c r="B24" t="s">
        <v>580</v>
      </c>
      <c r="C24" t="s">
        <v>109</v>
      </c>
      <c r="D24" s="3">
        <v>20</v>
      </c>
      <c r="E24" s="1" t="s">
        <v>291</v>
      </c>
      <c r="F24" s="4">
        <v>4.67</v>
      </c>
      <c r="G24" s="4">
        <v>4.83</v>
      </c>
      <c r="H24" s="5">
        <v>2.63</v>
      </c>
      <c r="I24" s="2">
        <v>3.9</v>
      </c>
      <c r="J24" s="4">
        <v>7.5</v>
      </c>
      <c r="K24" s="4">
        <v>7.5</v>
      </c>
      <c r="L24" s="4">
        <v>7.5</v>
      </c>
      <c r="M24" s="4">
        <v>1.5</v>
      </c>
      <c r="N24" s="4">
        <v>6</v>
      </c>
      <c r="O24" s="4">
        <v>6</v>
      </c>
      <c r="P24" s="4">
        <v>12</v>
      </c>
      <c r="Q24" s="4">
        <v>0</v>
      </c>
      <c r="R24" s="4">
        <v>20</v>
      </c>
      <c r="S24" s="4">
        <v>2.5</v>
      </c>
      <c r="T24" s="4">
        <v>12</v>
      </c>
      <c r="U24" s="4">
        <v>35</v>
      </c>
      <c r="V24" s="4">
        <v>6.5</v>
      </c>
      <c r="W24" s="4">
        <v>8</v>
      </c>
      <c r="X24" s="4">
        <v>5.5</v>
      </c>
      <c r="Y24" s="4">
        <v>0</v>
      </c>
      <c r="Z24" s="4">
        <v>5</v>
      </c>
      <c r="AA24" s="4">
        <v>7.5</v>
      </c>
      <c r="AB24" s="4">
        <v>3</v>
      </c>
      <c r="AC24" s="4">
        <v>0</v>
      </c>
      <c r="AD24" s="4">
        <v>27.5</v>
      </c>
      <c r="AE24" s="4">
        <v>5</v>
      </c>
      <c r="AF24" s="4">
        <v>0</v>
      </c>
      <c r="AG24" s="4">
        <v>28.67</v>
      </c>
      <c r="AH24" s="1" t="s">
        <v>423</v>
      </c>
    </row>
    <row r="25" spans="1:35" x14ac:dyDescent="0.2">
      <c r="A25" t="s">
        <v>600</v>
      </c>
      <c r="B25" t="s">
        <v>579</v>
      </c>
      <c r="C25" t="s">
        <v>109</v>
      </c>
      <c r="D25" s="3">
        <v>30</v>
      </c>
      <c r="E25" s="1" t="s">
        <v>324</v>
      </c>
      <c r="F25" s="4">
        <v>4.5</v>
      </c>
      <c r="G25" s="4">
        <v>5.17</v>
      </c>
      <c r="H25" s="5">
        <v>5</v>
      </c>
      <c r="I25" s="2">
        <v>4.9000000000000004</v>
      </c>
      <c r="J25" s="4">
        <v>5</v>
      </c>
      <c r="K25" s="4">
        <v>1.5</v>
      </c>
      <c r="L25" s="4">
        <v>6</v>
      </c>
      <c r="M25" s="4">
        <v>8</v>
      </c>
      <c r="N25" s="4">
        <v>5.13</v>
      </c>
      <c r="O25" s="4">
        <v>47.5</v>
      </c>
      <c r="P25" s="4">
        <v>30</v>
      </c>
      <c r="Q25" s="4">
        <v>4.5</v>
      </c>
      <c r="R25" s="4">
        <v>30</v>
      </c>
      <c r="S25" s="4">
        <v>19</v>
      </c>
      <c r="T25" s="4">
        <v>9</v>
      </c>
      <c r="U25" s="4">
        <v>93.33</v>
      </c>
      <c r="V25" s="4">
        <v>7.5</v>
      </c>
      <c r="W25" s="4">
        <v>4</v>
      </c>
      <c r="X25" s="4">
        <v>9.5</v>
      </c>
      <c r="Y25" s="4">
        <v>4.5</v>
      </c>
      <c r="Z25" s="4">
        <v>6.38</v>
      </c>
      <c r="AA25" s="4">
        <v>30</v>
      </c>
      <c r="AB25" s="4">
        <v>16</v>
      </c>
      <c r="AC25" s="4">
        <v>10</v>
      </c>
      <c r="AD25" s="4">
        <v>16.5</v>
      </c>
      <c r="AE25" s="4">
        <v>7.5</v>
      </c>
      <c r="AF25" s="4">
        <v>9</v>
      </c>
      <c r="AG25" s="4">
        <v>60.67</v>
      </c>
      <c r="AH25" s="1" t="s">
        <v>423</v>
      </c>
      <c r="AI25" s="10" t="s">
        <v>572</v>
      </c>
    </row>
    <row r="26" spans="1:35" x14ac:dyDescent="0.2">
      <c r="A26" t="s">
        <v>600</v>
      </c>
      <c r="B26" t="s">
        <v>580</v>
      </c>
      <c r="C26" t="s">
        <v>109</v>
      </c>
      <c r="D26" s="3">
        <v>55</v>
      </c>
      <c r="E26" s="1" t="s">
        <v>292</v>
      </c>
      <c r="F26" s="4">
        <v>4.83</v>
      </c>
      <c r="G26" s="4">
        <v>4</v>
      </c>
      <c r="H26" s="5">
        <v>4.25</v>
      </c>
      <c r="I26" s="2">
        <v>4.3499999999999996</v>
      </c>
      <c r="J26" s="4">
        <v>9</v>
      </c>
      <c r="K26" s="4">
        <v>8.5</v>
      </c>
      <c r="L26" s="4">
        <v>10</v>
      </c>
      <c r="M26" s="4">
        <v>8.5</v>
      </c>
      <c r="N26" s="4">
        <v>9</v>
      </c>
      <c r="O26" s="4">
        <v>17</v>
      </c>
      <c r="P26" s="4">
        <v>42.5</v>
      </c>
      <c r="Q26" s="4">
        <v>0</v>
      </c>
      <c r="R26" s="4">
        <v>27</v>
      </c>
      <c r="S26" s="4">
        <v>19</v>
      </c>
      <c r="T26" s="4">
        <v>24</v>
      </c>
      <c r="U26" s="4">
        <v>86.33</v>
      </c>
      <c r="V26" s="4">
        <v>9.5</v>
      </c>
      <c r="W26" s="4">
        <v>9</v>
      </c>
      <c r="X26" s="4">
        <v>10</v>
      </c>
      <c r="Y26" s="4">
        <v>7.5</v>
      </c>
      <c r="Z26" s="4">
        <v>9</v>
      </c>
      <c r="AA26" s="4">
        <v>22.5</v>
      </c>
      <c r="AB26" s="4">
        <v>28</v>
      </c>
      <c r="AC26" s="4">
        <v>7</v>
      </c>
      <c r="AD26" s="4">
        <v>7.5</v>
      </c>
      <c r="AE26" s="4">
        <v>22.5</v>
      </c>
      <c r="AF26" s="4">
        <v>18</v>
      </c>
      <c r="AG26" s="4">
        <v>69.33</v>
      </c>
      <c r="AH26" s="1" t="s">
        <v>423</v>
      </c>
      <c r="AI26" s="10" t="s">
        <v>115</v>
      </c>
    </row>
    <row r="27" spans="1:35" x14ac:dyDescent="0.2">
      <c r="A27" t="s">
        <v>600</v>
      </c>
      <c r="B27" t="s">
        <v>580</v>
      </c>
      <c r="C27" t="s">
        <v>109</v>
      </c>
      <c r="D27" s="3">
        <v>23</v>
      </c>
      <c r="E27" s="1" t="s">
        <v>324</v>
      </c>
      <c r="F27" s="4">
        <v>5</v>
      </c>
      <c r="G27" s="4">
        <v>5.33</v>
      </c>
      <c r="H27" s="5">
        <v>3</v>
      </c>
      <c r="I27" s="2">
        <v>4.3</v>
      </c>
      <c r="J27" s="4">
        <v>7.5</v>
      </c>
      <c r="K27" s="4">
        <v>6</v>
      </c>
      <c r="L27" s="4">
        <v>9.5</v>
      </c>
      <c r="M27" s="4">
        <v>8.5</v>
      </c>
      <c r="N27" s="4">
        <v>7.88</v>
      </c>
      <c r="O27" s="4">
        <v>32</v>
      </c>
      <c r="P27" s="4">
        <v>15</v>
      </c>
      <c r="Q27" s="4">
        <v>5</v>
      </c>
      <c r="R27" s="4">
        <v>40</v>
      </c>
      <c r="S27" s="4">
        <v>8.5</v>
      </c>
      <c r="T27" s="4">
        <v>12</v>
      </c>
      <c r="U27" s="4">
        <v>75</v>
      </c>
      <c r="V27" s="4">
        <v>9.5</v>
      </c>
      <c r="W27" s="4">
        <v>6.5</v>
      </c>
      <c r="X27" s="4">
        <v>9</v>
      </c>
      <c r="Y27" s="4">
        <v>6</v>
      </c>
      <c r="Z27" s="4">
        <v>7.75</v>
      </c>
      <c r="AA27" s="4">
        <v>38</v>
      </c>
      <c r="AB27" s="4">
        <v>9.5</v>
      </c>
      <c r="AC27" s="4">
        <v>30</v>
      </c>
      <c r="AD27" s="4">
        <v>27</v>
      </c>
      <c r="AE27" s="4">
        <v>9.5</v>
      </c>
      <c r="AF27" s="4">
        <v>30</v>
      </c>
      <c r="AG27" s="4">
        <v>96.33</v>
      </c>
      <c r="AH27" s="1" t="s">
        <v>423</v>
      </c>
      <c r="AI27" s="10" t="s">
        <v>566</v>
      </c>
    </row>
    <row r="28" spans="1:35" x14ac:dyDescent="0.2">
      <c r="A28" t="s">
        <v>600</v>
      </c>
      <c r="B28" t="s">
        <v>580</v>
      </c>
      <c r="C28" t="s">
        <v>109</v>
      </c>
      <c r="D28" s="3">
        <v>46</v>
      </c>
      <c r="E28" s="1" t="s">
        <v>324</v>
      </c>
      <c r="F28" s="4">
        <v>4.83</v>
      </c>
      <c r="G28" s="4">
        <v>5.5</v>
      </c>
      <c r="H28" s="5">
        <v>4.75</v>
      </c>
      <c r="I28" s="2">
        <v>5</v>
      </c>
      <c r="J28" s="4">
        <v>2.5</v>
      </c>
      <c r="K28" s="4">
        <v>1</v>
      </c>
      <c r="L28" s="4">
        <v>7.5</v>
      </c>
      <c r="M28" s="4">
        <v>3</v>
      </c>
      <c r="N28" s="4">
        <v>3.5</v>
      </c>
      <c r="O28" s="4">
        <v>7.5</v>
      </c>
      <c r="P28" s="4">
        <v>22.5</v>
      </c>
      <c r="Q28" s="4">
        <v>0</v>
      </c>
      <c r="R28" s="4">
        <v>4</v>
      </c>
      <c r="S28" s="4">
        <v>14</v>
      </c>
      <c r="T28" s="4">
        <v>18</v>
      </c>
      <c r="U28" s="4">
        <v>44</v>
      </c>
      <c r="V28" s="4">
        <v>5.5</v>
      </c>
      <c r="W28" s="4">
        <v>2.5</v>
      </c>
      <c r="X28" s="4">
        <v>7</v>
      </c>
      <c r="Y28" s="4">
        <v>0</v>
      </c>
      <c r="Z28" s="4">
        <v>3.75</v>
      </c>
      <c r="AA28" s="4">
        <v>2.5</v>
      </c>
      <c r="AB28" s="4">
        <v>0</v>
      </c>
      <c r="AC28" s="4">
        <v>0</v>
      </c>
      <c r="AD28" s="4">
        <v>0.5</v>
      </c>
      <c r="AE28" s="4">
        <v>1</v>
      </c>
      <c r="AF28" s="4">
        <v>0</v>
      </c>
      <c r="AG28" s="4">
        <v>4</v>
      </c>
      <c r="AH28" s="1" t="s">
        <v>423</v>
      </c>
    </row>
    <row r="29" spans="1:35" x14ac:dyDescent="0.2">
      <c r="A29" t="s">
        <v>600</v>
      </c>
      <c r="B29" t="s">
        <v>579</v>
      </c>
      <c r="C29" t="s">
        <v>109</v>
      </c>
      <c r="D29" s="3">
        <v>22</v>
      </c>
      <c r="E29" s="1" t="s">
        <v>324</v>
      </c>
      <c r="F29" s="4">
        <v>6</v>
      </c>
      <c r="G29" s="4">
        <v>5.83</v>
      </c>
      <c r="H29" s="5">
        <v>4.75</v>
      </c>
      <c r="I29" s="2">
        <v>5.45</v>
      </c>
      <c r="J29" s="4">
        <v>8</v>
      </c>
      <c r="K29" s="4">
        <v>8</v>
      </c>
      <c r="L29" s="4">
        <v>9</v>
      </c>
      <c r="M29" s="4">
        <v>5.5</v>
      </c>
      <c r="N29" s="4">
        <v>7.63</v>
      </c>
      <c r="O29" s="4">
        <v>25.5</v>
      </c>
      <c r="P29" s="4">
        <v>50</v>
      </c>
      <c r="Q29" s="4">
        <v>0</v>
      </c>
      <c r="R29" s="4">
        <v>18</v>
      </c>
      <c r="S29" s="4">
        <v>9.5</v>
      </c>
      <c r="T29" s="4">
        <v>34</v>
      </c>
      <c r="U29" s="4">
        <v>91.33</v>
      </c>
      <c r="V29" s="4">
        <v>9</v>
      </c>
      <c r="W29" s="4">
        <v>10</v>
      </c>
      <c r="X29" s="4">
        <v>7</v>
      </c>
      <c r="Y29" s="4">
        <v>5</v>
      </c>
      <c r="Z29" s="4">
        <v>7.75</v>
      </c>
      <c r="AA29" s="4">
        <v>40</v>
      </c>
      <c r="AB29" s="4">
        <v>40</v>
      </c>
      <c r="AC29" s="4">
        <v>3.5</v>
      </c>
      <c r="AD29" s="4">
        <v>10</v>
      </c>
      <c r="AE29" s="4">
        <v>20</v>
      </c>
      <c r="AF29" s="4">
        <v>27</v>
      </c>
      <c r="AG29" s="4">
        <v>93.67</v>
      </c>
      <c r="AH29" s="1" t="s">
        <v>423</v>
      </c>
    </row>
    <row r="30" spans="1:35" x14ac:dyDescent="0.2">
      <c r="A30" t="s">
        <v>600</v>
      </c>
      <c r="B30" t="s">
        <v>580</v>
      </c>
      <c r="C30" t="s">
        <v>105</v>
      </c>
      <c r="D30" s="3">
        <v>23</v>
      </c>
      <c r="E30" s="1" t="s">
        <v>324</v>
      </c>
      <c r="F30" s="4">
        <v>5.33</v>
      </c>
      <c r="G30" s="4">
        <v>5.33</v>
      </c>
      <c r="H30" s="5">
        <v>5.5</v>
      </c>
      <c r="I30" s="2">
        <v>5.4</v>
      </c>
      <c r="J30" s="4">
        <v>9.5</v>
      </c>
      <c r="K30" s="4">
        <v>9.5</v>
      </c>
      <c r="L30" s="4">
        <v>10</v>
      </c>
      <c r="M30" s="4">
        <v>9</v>
      </c>
      <c r="N30" s="4">
        <v>9.5</v>
      </c>
      <c r="O30" s="4">
        <v>38</v>
      </c>
      <c r="P30" s="4">
        <v>36</v>
      </c>
      <c r="Q30" s="4">
        <v>17</v>
      </c>
      <c r="R30" s="4">
        <v>9</v>
      </c>
      <c r="S30" s="4">
        <v>40</v>
      </c>
      <c r="T30" s="4">
        <v>0</v>
      </c>
      <c r="U30" s="4">
        <v>93.33</v>
      </c>
      <c r="V30" s="4">
        <v>9.5</v>
      </c>
      <c r="W30" s="4">
        <v>9</v>
      </c>
      <c r="X30" s="4">
        <v>9.5</v>
      </c>
      <c r="Y30" s="4">
        <v>6.5</v>
      </c>
      <c r="Z30" s="4">
        <v>8.6300000000000008</v>
      </c>
      <c r="AA30" s="4">
        <v>47.5</v>
      </c>
      <c r="AB30" s="4">
        <v>22.5</v>
      </c>
      <c r="AC30" s="4">
        <v>2</v>
      </c>
      <c r="AD30" s="4">
        <v>21</v>
      </c>
      <c r="AE30" s="4">
        <v>28.5</v>
      </c>
      <c r="AF30" s="4">
        <v>0</v>
      </c>
      <c r="AG30" s="4">
        <v>79</v>
      </c>
      <c r="AH30" s="1" t="s">
        <v>423</v>
      </c>
      <c r="AI30" s="10" t="s">
        <v>564</v>
      </c>
    </row>
    <row r="31" spans="1:35" x14ac:dyDescent="0.2">
      <c r="A31" t="s">
        <v>600</v>
      </c>
      <c r="B31" t="s">
        <v>579</v>
      </c>
      <c r="C31" t="s">
        <v>105</v>
      </c>
      <c r="D31" s="3">
        <v>36</v>
      </c>
      <c r="E31" s="1" t="s">
        <v>222</v>
      </c>
      <c r="F31" s="4">
        <v>4.83</v>
      </c>
      <c r="G31" s="4">
        <v>3.83</v>
      </c>
      <c r="H31" s="5">
        <v>4.5</v>
      </c>
      <c r="I31" s="2">
        <v>4.4000000000000004</v>
      </c>
      <c r="J31" s="4">
        <v>6</v>
      </c>
      <c r="K31" s="4">
        <v>5</v>
      </c>
      <c r="L31" s="4">
        <v>5.5</v>
      </c>
      <c r="M31" s="4">
        <v>5</v>
      </c>
      <c r="N31" s="4">
        <v>5.38</v>
      </c>
      <c r="O31" s="4">
        <v>7.5</v>
      </c>
      <c r="P31" s="4">
        <v>12</v>
      </c>
      <c r="Q31" s="4">
        <v>0</v>
      </c>
      <c r="R31" s="4">
        <v>12.5</v>
      </c>
      <c r="S31" s="4">
        <v>8</v>
      </c>
      <c r="T31" s="4">
        <v>12</v>
      </c>
      <c r="U31" s="4">
        <v>34.67</v>
      </c>
      <c r="V31" s="4">
        <v>6.5</v>
      </c>
      <c r="W31" s="4">
        <v>6</v>
      </c>
      <c r="X31" s="4">
        <v>6.5</v>
      </c>
      <c r="Y31" s="4">
        <v>3</v>
      </c>
      <c r="Z31" s="4">
        <v>5.5</v>
      </c>
      <c r="AA31" s="4">
        <v>9</v>
      </c>
      <c r="AB31" s="4">
        <v>13.5</v>
      </c>
      <c r="AC31" s="4">
        <v>2</v>
      </c>
      <c r="AD31" s="4">
        <v>8</v>
      </c>
      <c r="AE31" s="4">
        <v>9</v>
      </c>
      <c r="AF31" s="4">
        <v>15</v>
      </c>
      <c r="AG31" s="4">
        <v>39</v>
      </c>
      <c r="AH31" s="1" t="s">
        <v>423</v>
      </c>
      <c r="AI31" s="10" t="s">
        <v>577</v>
      </c>
    </row>
    <row r="32" spans="1:35" x14ac:dyDescent="0.2">
      <c r="A32" t="s">
        <v>600</v>
      </c>
      <c r="B32" t="s">
        <v>579</v>
      </c>
      <c r="C32" t="s">
        <v>109</v>
      </c>
      <c r="D32" s="3">
        <v>26</v>
      </c>
      <c r="E32" s="1" t="s">
        <v>324</v>
      </c>
      <c r="F32" s="4">
        <v>4.83</v>
      </c>
      <c r="G32" s="4">
        <v>3</v>
      </c>
      <c r="H32" s="5">
        <v>2</v>
      </c>
      <c r="I32" s="2">
        <v>3.15</v>
      </c>
      <c r="J32" s="4">
        <v>6</v>
      </c>
      <c r="K32" s="4">
        <v>4</v>
      </c>
      <c r="L32" s="4">
        <v>7</v>
      </c>
      <c r="M32" s="4">
        <v>1</v>
      </c>
      <c r="N32" s="4">
        <v>4.5</v>
      </c>
      <c r="O32" s="4">
        <v>5</v>
      </c>
      <c r="P32" s="4">
        <v>35</v>
      </c>
      <c r="Q32" s="4">
        <v>0</v>
      </c>
      <c r="R32" s="4">
        <v>16.5</v>
      </c>
      <c r="S32" s="4">
        <v>12</v>
      </c>
      <c r="T32" s="4">
        <v>2</v>
      </c>
      <c r="U32" s="4">
        <v>47</v>
      </c>
      <c r="V32" s="4">
        <v>3.5</v>
      </c>
      <c r="W32" s="4">
        <v>9</v>
      </c>
      <c r="X32" s="4">
        <v>0</v>
      </c>
      <c r="Y32" s="4">
        <v>0</v>
      </c>
      <c r="Z32" s="4">
        <v>3.13</v>
      </c>
      <c r="AA32" s="4">
        <v>10</v>
      </c>
      <c r="AB32" s="4">
        <v>30</v>
      </c>
      <c r="AC32" s="4">
        <v>0</v>
      </c>
      <c r="AD32" s="4">
        <v>5</v>
      </c>
      <c r="AE32" s="4">
        <v>5</v>
      </c>
      <c r="AF32" s="4">
        <v>0</v>
      </c>
      <c r="AG32" s="4">
        <v>30.67</v>
      </c>
      <c r="AH32" s="1" t="s">
        <v>423</v>
      </c>
    </row>
    <row r="33" spans="1:35" x14ac:dyDescent="0.2">
      <c r="A33" t="s">
        <v>600</v>
      </c>
      <c r="B33" t="s">
        <v>580</v>
      </c>
      <c r="C33" t="s">
        <v>105</v>
      </c>
      <c r="D33" s="3">
        <v>24</v>
      </c>
      <c r="E33" s="1" t="s">
        <v>324</v>
      </c>
      <c r="F33" s="4">
        <v>4.33</v>
      </c>
      <c r="G33" s="4">
        <v>4</v>
      </c>
      <c r="H33" s="5">
        <v>3.63</v>
      </c>
      <c r="I33" s="2">
        <v>3.95</v>
      </c>
      <c r="J33" s="4">
        <v>4.5</v>
      </c>
      <c r="K33" s="4">
        <v>5.5</v>
      </c>
      <c r="L33" s="4">
        <v>2.5</v>
      </c>
      <c r="M33" s="4">
        <v>6.5</v>
      </c>
      <c r="N33" s="4">
        <v>4.75</v>
      </c>
      <c r="O33" s="4">
        <v>12</v>
      </c>
      <c r="P33" s="4">
        <v>16.5</v>
      </c>
      <c r="Q33" s="4">
        <v>15</v>
      </c>
      <c r="R33" s="4">
        <v>5</v>
      </c>
      <c r="S33" s="4">
        <v>9</v>
      </c>
      <c r="T33" s="4">
        <v>18</v>
      </c>
      <c r="U33" s="4">
        <v>50.33</v>
      </c>
      <c r="V33" s="4">
        <v>6</v>
      </c>
      <c r="W33" s="4">
        <v>4.5</v>
      </c>
      <c r="X33" s="4">
        <v>2</v>
      </c>
      <c r="Y33" s="4">
        <v>7.5</v>
      </c>
      <c r="Z33" s="4">
        <v>5</v>
      </c>
      <c r="AA33" s="4">
        <v>18</v>
      </c>
      <c r="AB33" s="4">
        <v>13</v>
      </c>
      <c r="AC33" s="4">
        <v>42.5</v>
      </c>
      <c r="AD33" s="4">
        <v>8</v>
      </c>
      <c r="AE33" s="4">
        <v>4.5</v>
      </c>
      <c r="AF33" s="4">
        <v>7</v>
      </c>
      <c r="AG33" s="4">
        <v>64.33</v>
      </c>
      <c r="AH33" s="1" t="s">
        <v>424</v>
      </c>
    </row>
    <row r="34" spans="1:35" x14ac:dyDescent="0.2">
      <c r="A34" t="s">
        <v>600</v>
      </c>
      <c r="B34" t="s">
        <v>579</v>
      </c>
      <c r="C34" t="s">
        <v>105</v>
      </c>
      <c r="D34" s="3">
        <v>23</v>
      </c>
      <c r="E34" s="1" t="s">
        <v>365</v>
      </c>
      <c r="F34" s="4">
        <v>5.33</v>
      </c>
      <c r="G34" s="4">
        <v>5.5</v>
      </c>
      <c r="H34" s="5">
        <v>3.25</v>
      </c>
      <c r="I34" s="2">
        <v>4.55</v>
      </c>
      <c r="J34" s="4">
        <v>9</v>
      </c>
      <c r="K34" s="4">
        <v>10</v>
      </c>
      <c r="L34" s="4">
        <v>9.5</v>
      </c>
      <c r="M34" s="4">
        <v>6.5</v>
      </c>
      <c r="N34" s="4">
        <v>8.75</v>
      </c>
      <c r="O34" s="4">
        <v>38</v>
      </c>
      <c r="P34" s="4">
        <v>35</v>
      </c>
      <c r="Q34" s="4">
        <v>0</v>
      </c>
      <c r="R34" s="4">
        <v>8</v>
      </c>
      <c r="S34" s="4">
        <v>15</v>
      </c>
      <c r="T34" s="4">
        <v>6</v>
      </c>
      <c r="U34" s="4">
        <v>68</v>
      </c>
      <c r="V34" s="4">
        <v>9</v>
      </c>
      <c r="W34" s="4">
        <v>10</v>
      </c>
      <c r="X34" s="4">
        <v>10</v>
      </c>
      <c r="Y34" s="4">
        <v>4</v>
      </c>
      <c r="Z34" s="4">
        <v>8.25</v>
      </c>
      <c r="AA34" s="4">
        <v>40</v>
      </c>
      <c r="AB34" s="4">
        <v>25.5</v>
      </c>
      <c r="AC34" s="4">
        <v>5</v>
      </c>
      <c r="AD34" s="4">
        <v>7.5</v>
      </c>
      <c r="AE34" s="4">
        <v>16</v>
      </c>
      <c r="AF34" s="4">
        <v>7.5</v>
      </c>
      <c r="AG34" s="4">
        <v>63</v>
      </c>
      <c r="AH34" s="1" t="s">
        <v>423</v>
      </c>
    </row>
    <row r="35" spans="1:35" x14ac:dyDescent="0.2">
      <c r="A35" t="s">
        <v>600</v>
      </c>
      <c r="B35" t="s">
        <v>579</v>
      </c>
      <c r="C35" t="s">
        <v>109</v>
      </c>
      <c r="D35" s="3">
        <v>38</v>
      </c>
      <c r="E35" s="1" t="s">
        <v>324</v>
      </c>
      <c r="F35" s="4">
        <v>3.67</v>
      </c>
      <c r="G35" s="4">
        <v>3.33</v>
      </c>
      <c r="H35" s="5">
        <v>4.13</v>
      </c>
      <c r="I35" s="2">
        <v>3.75</v>
      </c>
      <c r="J35" s="4">
        <v>3.5</v>
      </c>
      <c r="K35" s="4">
        <v>3.5</v>
      </c>
      <c r="L35" s="4">
        <v>3.5</v>
      </c>
      <c r="M35" s="4">
        <v>3</v>
      </c>
      <c r="N35" s="4">
        <v>3.38</v>
      </c>
      <c r="O35" s="4">
        <v>8</v>
      </c>
      <c r="P35" s="4">
        <v>4</v>
      </c>
      <c r="Q35" s="4">
        <v>9</v>
      </c>
      <c r="R35" s="4">
        <v>9</v>
      </c>
      <c r="S35" s="4">
        <v>9</v>
      </c>
      <c r="T35" s="4">
        <v>12</v>
      </c>
      <c r="U35" s="4">
        <v>34</v>
      </c>
      <c r="V35" s="4">
        <v>3</v>
      </c>
      <c r="W35" s="4">
        <v>4</v>
      </c>
      <c r="X35" s="4">
        <v>3.5</v>
      </c>
      <c r="Y35" s="4">
        <v>3.5</v>
      </c>
      <c r="Z35" s="4">
        <v>3.5</v>
      </c>
      <c r="AA35" s="4">
        <v>12</v>
      </c>
      <c r="AB35" s="4">
        <v>3.5</v>
      </c>
      <c r="AC35" s="4">
        <v>7</v>
      </c>
      <c r="AD35" s="4">
        <v>12.5</v>
      </c>
      <c r="AE35" s="4">
        <v>0</v>
      </c>
      <c r="AF35" s="4">
        <v>10.5</v>
      </c>
      <c r="AG35" s="4">
        <v>30.33</v>
      </c>
      <c r="AH35" s="1" t="s">
        <v>423</v>
      </c>
    </row>
    <row r="36" spans="1:35" x14ac:dyDescent="0.2">
      <c r="A36" t="s">
        <v>600</v>
      </c>
      <c r="B36" t="s">
        <v>580</v>
      </c>
      <c r="C36" t="s">
        <v>109</v>
      </c>
      <c r="D36" s="3">
        <v>24</v>
      </c>
      <c r="E36" s="1" t="s">
        <v>249</v>
      </c>
      <c r="F36" s="4">
        <v>4.5</v>
      </c>
      <c r="G36" s="4">
        <v>4.83</v>
      </c>
      <c r="H36" s="5">
        <v>3.25</v>
      </c>
      <c r="I36" s="2">
        <v>4.0999999999999996</v>
      </c>
      <c r="J36" s="4">
        <v>9</v>
      </c>
      <c r="K36" s="4">
        <v>5.5</v>
      </c>
      <c r="L36" s="4">
        <v>5.5</v>
      </c>
      <c r="M36" s="4">
        <v>0.5</v>
      </c>
      <c r="N36" s="4">
        <v>5.13</v>
      </c>
      <c r="O36" s="4">
        <v>20</v>
      </c>
      <c r="P36" s="4">
        <v>40</v>
      </c>
      <c r="Q36" s="4">
        <v>0</v>
      </c>
      <c r="R36" s="4">
        <v>16</v>
      </c>
      <c r="S36" s="4">
        <v>19.5</v>
      </c>
      <c r="T36" s="4">
        <v>5.5</v>
      </c>
      <c r="U36" s="4">
        <v>67.33</v>
      </c>
      <c r="V36" s="4">
        <v>2</v>
      </c>
      <c r="W36" s="4">
        <v>7.5</v>
      </c>
      <c r="X36" s="4">
        <v>5.5</v>
      </c>
      <c r="Y36" s="4">
        <v>0.5</v>
      </c>
      <c r="Z36" s="4">
        <v>3.88</v>
      </c>
      <c r="AA36" s="4">
        <v>16.5</v>
      </c>
      <c r="AB36" s="4">
        <v>20</v>
      </c>
      <c r="AC36" s="4">
        <v>0</v>
      </c>
      <c r="AD36" s="4">
        <v>20</v>
      </c>
      <c r="AE36" s="4">
        <v>16.5</v>
      </c>
      <c r="AF36" s="4">
        <v>10</v>
      </c>
      <c r="AG36" s="4">
        <v>54.33</v>
      </c>
      <c r="AH36" s="1" t="s">
        <v>423</v>
      </c>
      <c r="AI36" s="10" t="s">
        <v>569</v>
      </c>
    </row>
    <row r="37" spans="1:35" x14ac:dyDescent="0.2">
      <c r="A37" t="s">
        <v>600</v>
      </c>
      <c r="B37" t="s">
        <v>579</v>
      </c>
      <c r="C37" t="s">
        <v>105</v>
      </c>
      <c r="D37" s="3">
        <v>21</v>
      </c>
      <c r="E37" s="1" t="s">
        <v>225</v>
      </c>
      <c r="F37" s="4">
        <v>4.5</v>
      </c>
      <c r="G37" s="4">
        <v>5.5</v>
      </c>
      <c r="H37" s="5">
        <v>3.38</v>
      </c>
      <c r="I37" s="2">
        <v>4.3499999999999996</v>
      </c>
      <c r="J37" s="4">
        <v>8</v>
      </c>
      <c r="K37" s="4">
        <v>9</v>
      </c>
      <c r="L37" s="4">
        <v>8.5</v>
      </c>
      <c r="M37" s="4">
        <v>8.5</v>
      </c>
      <c r="N37" s="4">
        <v>8.5</v>
      </c>
      <c r="O37" s="4">
        <v>42.5</v>
      </c>
      <c r="P37" s="4">
        <v>16</v>
      </c>
      <c r="Q37" s="4">
        <v>0</v>
      </c>
      <c r="R37" s="4">
        <v>15</v>
      </c>
      <c r="S37" s="4">
        <v>11</v>
      </c>
      <c r="T37" s="4">
        <v>0</v>
      </c>
      <c r="U37" s="4">
        <v>56.33</v>
      </c>
      <c r="V37" s="4">
        <v>5</v>
      </c>
      <c r="W37" s="4">
        <v>8.5</v>
      </c>
      <c r="X37" s="4">
        <v>9</v>
      </c>
      <c r="Y37" s="4">
        <v>6</v>
      </c>
      <c r="Z37" s="4">
        <v>7.13</v>
      </c>
      <c r="AA37" s="4">
        <v>35</v>
      </c>
      <c r="AB37" s="4">
        <v>10.5</v>
      </c>
      <c r="AC37" s="4">
        <v>2.5</v>
      </c>
      <c r="AD37" s="4">
        <v>3</v>
      </c>
      <c r="AE37" s="4">
        <v>14</v>
      </c>
      <c r="AF37" s="4">
        <v>6.5</v>
      </c>
      <c r="AG37" s="4">
        <v>43</v>
      </c>
      <c r="AH37" s="1" t="s">
        <v>424</v>
      </c>
    </row>
    <row r="38" spans="1:35" x14ac:dyDescent="0.2">
      <c r="A38" t="s">
        <v>600</v>
      </c>
      <c r="B38" t="s">
        <v>579</v>
      </c>
      <c r="C38" t="s">
        <v>109</v>
      </c>
      <c r="D38" s="3">
        <v>21</v>
      </c>
      <c r="E38" s="1" t="s">
        <v>204</v>
      </c>
      <c r="F38" s="4">
        <v>5</v>
      </c>
      <c r="G38" s="4">
        <v>5.5</v>
      </c>
      <c r="H38" s="5">
        <v>3.38</v>
      </c>
      <c r="I38" s="2">
        <v>4.5</v>
      </c>
      <c r="J38" s="4">
        <v>7</v>
      </c>
      <c r="K38" s="4">
        <v>4.5</v>
      </c>
      <c r="L38" s="4">
        <v>8.5</v>
      </c>
      <c r="M38" s="4">
        <v>5.5</v>
      </c>
      <c r="N38" s="4">
        <v>6.38</v>
      </c>
      <c r="O38" s="4">
        <v>22</v>
      </c>
      <c r="P38" s="4">
        <v>30</v>
      </c>
      <c r="Q38" s="4">
        <v>0</v>
      </c>
      <c r="R38" s="4">
        <v>21</v>
      </c>
      <c r="S38" s="4">
        <v>15</v>
      </c>
      <c r="T38" s="4">
        <v>7</v>
      </c>
      <c r="U38" s="4">
        <v>63.33</v>
      </c>
      <c r="V38" s="4">
        <v>8.5</v>
      </c>
      <c r="W38" s="4">
        <v>10</v>
      </c>
      <c r="X38" s="4">
        <v>8</v>
      </c>
      <c r="Y38" s="4">
        <v>6</v>
      </c>
      <c r="Z38" s="4">
        <v>8.1300000000000008</v>
      </c>
      <c r="AA38" s="4">
        <v>50</v>
      </c>
      <c r="AB38" s="4">
        <v>27</v>
      </c>
      <c r="AC38" s="4">
        <v>6.5</v>
      </c>
      <c r="AD38" s="4">
        <v>18</v>
      </c>
      <c r="AE38" s="4">
        <v>30</v>
      </c>
      <c r="AF38" s="4">
        <v>8.5</v>
      </c>
      <c r="AG38" s="4">
        <v>90.33</v>
      </c>
      <c r="AH38" s="1" t="s">
        <v>424</v>
      </c>
    </row>
    <row r="39" spans="1:35" x14ac:dyDescent="0.2">
      <c r="A39" t="s">
        <v>600</v>
      </c>
      <c r="B39" t="s">
        <v>579</v>
      </c>
      <c r="C39" t="s">
        <v>105</v>
      </c>
      <c r="D39" s="3">
        <v>21</v>
      </c>
      <c r="E39" s="1" t="s">
        <v>324</v>
      </c>
      <c r="F39" s="4">
        <v>4.83</v>
      </c>
      <c r="G39" s="4">
        <v>4.83</v>
      </c>
      <c r="H39" s="5">
        <v>2</v>
      </c>
      <c r="I39" s="2">
        <v>3.7</v>
      </c>
      <c r="J39" s="4">
        <v>6.5</v>
      </c>
      <c r="K39" s="4">
        <v>7</v>
      </c>
      <c r="L39" s="4">
        <v>7.5</v>
      </c>
      <c r="M39" s="4">
        <v>7</v>
      </c>
      <c r="N39" s="4">
        <v>7</v>
      </c>
      <c r="O39" s="4">
        <v>32.5</v>
      </c>
      <c r="P39" s="4">
        <v>26</v>
      </c>
      <c r="Q39" s="4">
        <v>0</v>
      </c>
      <c r="R39" s="4">
        <v>15</v>
      </c>
      <c r="S39" s="4">
        <v>6.5</v>
      </c>
      <c r="T39" s="4">
        <v>21</v>
      </c>
      <c r="U39" s="4">
        <v>67.33</v>
      </c>
      <c r="V39" s="4">
        <v>6.5</v>
      </c>
      <c r="W39" s="4">
        <v>7</v>
      </c>
      <c r="X39" s="4">
        <v>6</v>
      </c>
      <c r="Y39" s="4">
        <v>5.5</v>
      </c>
      <c r="Z39" s="4">
        <v>6.25</v>
      </c>
      <c r="AA39" s="4">
        <v>24</v>
      </c>
      <c r="AB39" s="4">
        <v>32</v>
      </c>
      <c r="AC39" s="4">
        <v>5</v>
      </c>
      <c r="AD39" s="4">
        <v>6.5</v>
      </c>
      <c r="AE39" s="4">
        <v>16</v>
      </c>
      <c r="AF39" s="4">
        <v>30</v>
      </c>
      <c r="AG39" s="4">
        <v>75</v>
      </c>
      <c r="AH39" s="1" t="s">
        <v>423</v>
      </c>
      <c r="AI39" s="10" t="s">
        <v>576</v>
      </c>
    </row>
    <row r="40" spans="1:35" x14ac:dyDescent="0.2">
      <c r="A40" t="s">
        <v>600</v>
      </c>
      <c r="B40" t="s">
        <v>580</v>
      </c>
      <c r="C40" t="s">
        <v>109</v>
      </c>
      <c r="D40" s="3">
        <v>26</v>
      </c>
      <c r="E40" s="1" t="s">
        <v>324</v>
      </c>
      <c r="F40" s="4">
        <v>3.83</v>
      </c>
      <c r="G40" s="4">
        <v>3.17</v>
      </c>
      <c r="H40" s="5">
        <v>5</v>
      </c>
      <c r="I40" s="2">
        <v>4.0999999999999996</v>
      </c>
      <c r="J40" s="4">
        <v>5.5</v>
      </c>
      <c r="K40" s="4">
        <v>3.5</v>
      </c>
      <c r="L40" s="4">
        <v>4.5</v>
      </c>
      <c r="M40" s="4">
        <v>3.5</v>
      </c>
      <c r="N40" s="4">
        <v>4.25</v>
      </c>
      <c r="O40" s="4">
        <v>17.5</v>
      </c>
      <c r="P40" s="4">
        <v>34</v>
      </c>
      <c r="Q40" s="4">
        <v>0</v>
      </c>
      <c r="R40" s="4">
        <v>6.5</v>
      </c>
      <c r="S40" s="4">
        <v>22.5</v>
      </c>
      <c r="T40" s="4">
        <v>8</v>
      </c>
      <c r="U40" s="4">
        <v>59</v>
      </c>
      <c r="V40" s="4">
        <v>4</v>
      </c>
      <c r="W40" s="4">
        <v>3</v>
      </c>
      <c r="X40" s="4">
        <v>3.5</v>
      </c>
      <c r="Y40" s="4">
        <v>3</v>
      </c>
      <c r="Z40" s="4">
        <v>3.38</v>
      </c>
      <c r="AA40" s="4">
        <v>14</v>
      </c>
      <c r="AB40" s="4">
        <v>28</v>
      </c>
      <c r="AC40" s="4">
        <v>0</v>
      </c>
      <c r="AD40" s="4">
        <v>6.5</v>
      </c>
      <c r="AE40" s="4">
        <v>10.5</v>
      </c>
      <c r="AF40" s="4">
        <v>10</v>
      </c>
      <c r="AG40" s="4">
        <v>56</v>
      </c>
      <c r="AH40" s="1" t="s">
        <v>423</v>
      </c>
    </row>
    <row r="41" spans="1:35" x14ac:dyDescent="0.2">
      <c r="A41" t="s">
        <v>600</v>
      </c>
      <c r="B41" t="s">
        <v>579</v>
      </c>
      <c r="C41" t="s">
        <v>109</v>
      </c>
      <c r="D41" s="3">
        <v>19</v>
      </c>
      <c r="E41" s="1" t="s">
        <v>324</v>
      </c>
      <c r="F41" s="4">
        <v>5.67</v>
      </c>
      <c r="G41" s="4">
        <v>5.17</v>
      </c>
      <c r="H41" s="5">
        <v>4.25</v>
      </c>
      <c r="I41" s="2">
        <v>4.95</v>
      </c>
      <c r="J41" s="4">
        <v>4.5</v>
      </c>
      <c r="K41" s="4">
        <v>5</v>
      </c>
      <c r="L41" s="4">
        <v>7.5</v>
      </c>
      <c r="M41" s="4">
        <v>3.5</v>
      </c>
      <c r="N41" s="4">
        <v>5.13</v>
      </c>
      <c r="O41" s="4">
        <v>16.5</v>
      </c>
      <c r="P41" s="4">
        <v>12</v>
      </c>
      <c r="Q41" s="4">
        <v>4</v>
      </c>
      <c r="R41" s="4">
        <v>19.5</v>
      </c>
      <c r="S41" s="4">
        <v>6.5</v>
      </c>
      <c r="T41" s="4">
        <v>15</v>
      </c>
      <c r="U41" s="4">
        <v>49</v>
      </c>
      <c r="V41" s="4">
        <v>5</v>
      </c>
      <c r="W41" s="4">
        <v>7</v>
      </c>
      <c r="X41" s="4">
        <v>5.5</v>
      </c>
      <c r="Y41" s="4">
        <v>4</v>
      </c>
      <c r="Z41" s="4">
        <v>5.38</v>
      </c>
      <c r="AA41" s="4">
        <v>28</v>
      </c>
      <c r="AB41" s="4">
        <v>18</v>
      </c>
      <c r="AC41" s="4">
        <v>4</v>
      </c>
      <c r="AD41" s="4">
        <v>26</v>
      </c>
      <c r="AE41" s="4">
        <v>7</v>
      </c>
      <c r="AF41" s="4">
        <v>5</v>
      </c>
      <c r="AG41" s="4">
        <v>59</v>
      </c>
      <c r="AH41" s="1" t="s">
        <v>424</v>
      </c>
    </row>
    <row r="42" spans="1:35" x14ac:dyDescent="0.2">
      <c r="A42" t="s">
        <v>600</v>
      </c>
      <c r="B42" t="s">
        <v>579</v>
      </c>
      <c r="C42" t="s">
        <v>105</v>
      </c>
      <c r="D42" s="3">
        <v>33</v>
      </c>
      <c r="E42" s="1" t="s">
        <v>324</v>
      </c>
      <c r="F42" s="4">
        <v>5.5</v>
      </c>
      <c r="G42" s="4">
        <v>5.67</v>
      </c>
      <c r="H42" s="5">
        <v>4.63</v>
      </c>
      <c r="I42" s="2">
        <v>5.2</v>
      </c>
      <c r="J42" s="4">
        <v>7</v>
      </c>
      <c r="K42" s="4">
        <v>5</v>
      </c>
      <c r="L42" s="4">
        <v>9</v>
      </c>
      <c r="M42" s="4">
        <v>7</v>
      </c>
      <c r="N42" s="4">
        <v>7</v>
      </c>
      <c r="O42" s="4">
        <v>12</v>
      </c>
      <c r="P42" s="4">
        <v>13</v>
      </c>
      <c r="Q42" s="4">
        <v>18</v>
      </c>
      <c r="R42" s="4">
        <v>37.5</v>
      </c>
      <c r="S42" s="4">
        <v>7</v>
      </c>
      <c r="T42" s="4">
        <v>5.5</v>
      </c>
      <c r="U42" s="4">
        <v>62</v>
      </c>
      <c r="V42" s="4">
        <v>3</v>
      </c>
      <c r="W42" s="4">
        <v>7</v>
      </c>
      <c r="X42" s="4">
        <v>1</v>
      </c>
      <c r="Y42" s="4">
        <v>3.5</v>
      </c>
      <c r="Z42" s="4">
        <v>3.63</v>
      </c>
      <c r="AA42" s="4">
        <v>24</v>
      </c>
      <c r="AB42" s="4">
        <v>38</v>
      </c>
      <c r="AC42" s="4">
        <v>7</v>
      </c>
      <c r="AD42" s="4">
        <v>30</v>
      </c>
      <c r="AE42" s="4">
        <v>16</v>
      </c>
      <c r="AF42" s="4">
        <v>20</v>
      </c>
      <c r="AG42" s="4">
        <v>92.67</v>
      </c>
      <c r="AH42" s="1" t="s">
        <v>423</v>
      </c>
      <c r="AI42" s="10" t="s">
        <v>573</v>
      </c>
    </row>
    <row r="43" spans="1:35" x14ac:dyDescent="0.2">
      <c r="A43" t="s">
        <v>600</v>
      </c>
      <c r="B43" t="s">
        <v>579</v>
      </c>
      <c r="C43" t="s">
        <v>109</v>
      </c>
      <c r="D43" s="3">
        <v>49</v>
      </c>
      <c r="E43" s="1" t="s">
        <v>324</v>
      </c>
      <c r="F43" s="4">
        <v>4.33</v>
      </c>
      <c r="G43" s="4">
        <v>5.83</v>
      </c>
      <c r="H43" s="5">
        <v>3.38</v>
      </c>
      <c r="I43" s="2">
        <v>4.4000000000000004</v>
      </c>
      <c r="J43" s="4">
        <v>3</v>
      </c>
      <c r="K43" s="4">
        <v>5</v>
      </c>
      <c r="L43" s="4">
        <v>3.5</v>
      </c>
      <c r="M43" s="4">
        <v>4.5</v>
      </c>
      <c r="N43" s="4">
        <v>4</v>
      </c>
      <c r="O43" s="4">
        <v>9</v>
      </c>
      <c r="P43" s="4">
        <v>20</v>
      </c>
      <c r="Q43" s="4">
        <v>13</v>
      </c>
      <c r="R43" s="4">
        <v>4.5</v>
      </c>
      <c r="S43" s="4">
        <v>24</v>
      </c>
      <c r="T43" s="4">
        <v>5</v>
      </c>
      <c r="U43" s="4">
        <v>50.33</v>
      </c>
      <c r="V43" s="4">
        <v>6.5</v>
      </c>
      <c r="W43" s="4">
        <v>5.5</v>
      </c>
      <c r="X43" s="4">
        <v>7.5</v>
      </c>
      <c r="Y43" s="4">
        <v>4.5</v>
      </c>
      <c r="Z43" s="4">
        <v>6</v>
      </c>
      <c r="AA43" s="4">
        <v>18</v>
      </c>
      <c r="AB43" s="4">
        <v>19.5</v>
      </c>
      <c r="AC43" s="4">
        <v>19.5</v>
      </c>
      <c r="AD43" s="4">
        <v>13</v>
      </c>
      <c r="AE43" s="4">
        <v>18</v>
      </c>
      <c r="AF43" s="4">
        <v>3.5</v>
      </c>
      <c r="AG43" s="4">
        <v>62</v>
      </c>
      <c r="AH43" s="1" t="s">
        <v>424</v>
      </c>
    </row>
    <row r="44" spans="1:35" x14ac:dyDescent="0.2">
      <c r="A44" t="s">
        <v>600</v>
      </c>
      <c r="B44" t="s">
        <v>579</v>
      </c>
      <c r="C44" t="s">
        <v>109</v>
      </c>
      <c r="D44" s="3">
        <v>21</v>
      </c>
      <c r="E44" s="1" t="s">
        <v>324</v>
      </c>
      <c r="F44" s="4">
        <v>5.33</v>
      </c>
      <c r="G44" s="4">
        <v>5.83</v>
      </c>
      <c r="H44" s="5">
        <v>4.25</v>
      </c>
      <c r="I44" s="2">
        <v>5.05</v>
      </c>
      <c r="J44" s="4">
        <v>9</v>
      </c>
      <c r="K44" s="4">
        <v>10</v>
      </c>
      <c r="L44" s="4">
        <v>10</v>
      </c>
      <c r="M44" s="4">
        <v>8.5</v>
      </c>
      <c r="N44" s="4">
        <v>9.3800000000000008</v>
      </c>
      <c r="O44" s="4">
        <v>18</v>
      </c>
      <c r="P44" s="4">
        <v>30</v>
      </c>
      <c r="Q44" s="4">
        <v>0</v>
      </c>
      <c r="R44" s="4">
        <v>36</v>
      </c>
      <c r="S44" s="4">
        <v>8.5</v>
      </c>
      <c r="T44" s="4">
        <v>24</v>
      </c>
      <c r="U44" s="4">
        <v>77.67</v>
      </c>
      <c r="V44" s="4">
        <v>0</v>
      </c>
      <c r="W44" s="4">
        <v>0</v>
      </c>
      <c r="X44" s="4">
        <v>0</v>
      </c>
      <c r="Y44" s="4">
        <v>0</v>
      </c>
      <c r="Z44" s="4">
        <v>0</v>
      </c>
      <c r="AA44" s="4">
        <v>30</v>
      </c>
      <c r="AB44" s="4">
        <v>9</v>
      </c>
      <c r="AC44" s="4">
        <v>4.5</v>
      </c>
      <c r="AD44" s="4">
        <v>13</v>
      </c>
      <c r="AE44" s="4">
        <v>15</v>
      </c>
      <c r="AF44" s="4">
        <v>14</v>
      </c>
      <c r="AG44" s="4">
        <v>47</v>
      </c>
      <c r="AH44" s="1" t="s">
        <v>423</v>
      </c>
      <c r="AI44" s="1"/>
    </row>
    <row r="45" spans="1:35" x14ac:dyDescent="0.2">
      <c r="A45" t="s">
        <v>600</v>
      </c>
      <c r="B45" t="s">
        <v>580</v>
      </c>
      <c r="C45" t="s">
        <v>105</v>
      </c>
      <c r="D45" s="3">
        <v>18</v>
      </c>
      <c r="E45" s="1" t="s">
        <v>291</v>
      </c>
      <c r="F45" s="4">
        <v>3.17</v>
      </c>
      <c r="G45" s="4">
        <v>2.67</v>
      </c>
      <c r="H45" s="5">
        <v>2.88</v>
      </c>
      <c r="I45" s="2">
        <v>2.9</v>
      </c>
      <c r="J45" s="4">
        <v>7</v>
      </c>
      <c r="K45" s="4">
        <v>3.5</v>
      </c>
      <c r="L45" s="4">
        <v>3</v>
      </c>
      <c r="M45" s="4">
        <v>7</v>
      </c>
      <c r="N45" s="4">
        <v>5.13</v>
      </c>
      <c r="O45" s="4">
        <v>16</v>
      </c>
      <c r="P45" s="4">
        <v>5</v>
      </c>
      <c r="Q45" s="4">
        <v>5.5</v>
      </c>
      <c r="R45" s="4">
        <v>4</v>
      </c>
      <c r="S45" s="4">
        <v>26</v>
      </c>
      <c r="T45" s="4">
        <v>15</v>
      </c>
      <c r="U45" s="4">
        <v>47.67</v>
      </c>
      <c r="V45" s="4">
        <v>3.5</v>
      </c>
      <c r="W45" s="4">
        <v>6</v>
      </c>
      <c r="X45" s="4">
        <v>3.5</v>
      </c>
      <c r="Y45" s="4">
        <v>4</v>
      </c>
      <c r="Z45" s="4">
        <v>4.25</v>
      </c>
      <c r="AA45" s="4">
        <v>20</v>
      </c>
      <c r="AB45" s="4">
        <v>7.5</v>
      </c>
      <c r="AC45" s="4">
        <v>11</v>
      </c>
      <c r="AD45" s="4">
        <v>15</v>
      </c>
      <c r="AE45" s="4">
        <v>5</v>
      </c>
      <c r="AF45" s="4">
        <v>26</v>
      </c>
      <c r="AG45" s="4">
        <v>55.67</v>
      </c>
      <c r="AH45" s="1" t="s">
        <v>424</v>
      </c>
    </row>
    <row r="46" spans="1:35" x14ac:dyDescent="0.2">
      <c r="A46" t="s">
        <v>600</v>
      </c>
      <c r="B46" t="s">
        <v>580</v>
      </c>
      <c r="C46" t="s">
        <v>109</v>
      </c>
      <c r="D46" s="3">
        <v>30</v>
      </c>
      <c r="E46" s="1" t="s">
        <v>324</v>
      </c>
      <c r="F46" s="4">
        <v>4.83</v>
      </c>
      <c r="G46" s="4">
        <v>5.33</v>
      </c>
      <c r="H46" s="5">
        <v>3.63</v>
      </c>
      <c r="I46" s="2">
        <v>4.5</v>
      </c>
      <c r="J46" s="4">
        <v>9</v>
      </c>
      <c r="K46" s="4">
        <v>8.5</v>
      </c>
      <c r="L46" s="4">
        <v>9</v>
      </c>
      <c r="M46" s="4">
        <v>8.5</v>
      </c>
      <c r="N46" s="4">
        <v>8.75</v>
      </c>
      <c r="O46" s="4">
        <v>36</v>
      </c>
      <c r="P46" s="4">
        <v>34</v>
      </c>
      <c r="Q46" s="4">
        <v>8.5</v>
      </c>
      <c r="R46" s="4">
        <v>0</v>
      </c>
      <c r="S46" s="4">
        <v>17</v>
      </c>
      <c r="T46" s="4">
        <v>32</v>
      </c>
      <c r="U46" s="4">
        <v>85</v>
      </c>
      <c r="V46" s="4">
        <v>7.5</v>
      </c>
      <c r="W46" s="4">
        <v>6.5</v>
      </c>
      <c r="X46" s="4">
        <v>8</v>
      </c>
      <c r="Y46" s="4">
        <v>9</v>
      </c>
      <c r="Z46" s="4">
        <v>7.75</v>
      </c>
      <c r="AA46" s="4">
        <v>40</v>
      </c>
      <c r="AB46" s="4">
        <v>0</v>
      </c>
      <c r="AC46" s="4">
        <v>24</v>
      </c>
      <c r="AD46" s="4">
        <v>36</v>
      </c>
      <c r="AE46" s="4">
        <v>0</v>
      </c>
      <c r="AF46" s="4">
        <v>24</v>
      </c>
      <c r="AG46" s="4">
        <v>82.67</v>
      </c>
      <c r="AH46" s="1" t="s">
        <v>423</v>
      </c>
    </row>
    <row r="47" spans="1:35" x14ac:dyDescent="0.2">
      <c r="A47" t="s">
        <v>600</v>
      </c>
      <c r="B47" t="s">
        <v>579</v>
      </c>
      <c r="C47" t="s">
        <v>109</v>
      </c>
      <c r="D47" s="3">
        <v>25</v>
      </c>
      <c r="E47" s="1" t="s">
        <v>324</v>
      </c>
      <c r="F47" s="4">
        <v>4.33</v>
      </c>
      <c r="G47" s="4">
        <v>5.5</v>
      </c>
      <c r="H47" s="5">
        <v>4</v>
      </c>
      <c r="I47" s="2">
        <v>4.55</v>
      </c>
      <c r="J47" s="4">
        <v>10</v>
      </c>
      <c r="K47" s="4">
        <v>9</v>
      </c>
      <c r="L47" s="4">
        <v>9</v>
      </c>
      <c r="M47" s="4">
        <v>8</v>
      </c>
      <c r="N47" s="4">
        <v>9</v>
      </c>
      <c r="O47" s="4">
        <v>22.5</v>
      </c>
      <c r="P47" s="4">
        <v>27</v>
      </c>
      <c r="Q47" s="4">
        <v>20</v>
      </c>
      <c r="R47" s="4">
        <v>30</v>
      </c>
      <c r="S47" s="4">
        <v>17</v>
      </c>
      <c r="T47" s="4">
        <v>16</v>
      </c>
      <c r="U47" s="4">
        <v>88.33</v>
      </c>
      <c r="V47" s="4">
        <v>8.5</v>
      </c>
      <c r="W47" s="4">
        <v>9</v>
      </c>
      <c r="X47" s="4">
        <v>10</v>
      </c>
      <c r="Y47" s="4">
        <v>9</v>
      </c>
      <c r="Z47" s="4">
        <v>9.1300000000000008</v>
      </c>
      <c r="AA47" s="4">
        <v>24</v>
      </c>
      <c r="AB47" s="4">
        <v>24</v>
      </c>
      <c r="AC47" s="4">
        <v>27</v>
      </c>
      <c r="AD47" s="4">
        <v>18</v>
      </c>
      <c r="AE47" s="4">
        <v>32</v>
      </c>
      <c r="AF47" s="4">
        <v>0</v>
      </c>
      <c r="AG47" s="4">
        <v>86</v>
      </c>
      <c r="AH47" s="1" t="s">
        <v>424</v>
      </c>
    </row>
    <row r="48" spans="1:35" x14ac:dyDescent="0.2">
      <c r="A48" t="s">
        <v>600</v>
      </c>
      <c r="B48" t="s">
        <v>579</v>
      </c>
      <c r="C48" t="s">
        <v>109</v>
      </c>
      <c r="D48" s="3">
        <v>21</v>
      </c>
      <c r="E48" s="1" t="s">
        <v>324</v>
      </c>
      <c r="F48" s="4">
        <v>6</v>
      </c>
      <c r="G48" s="4">
        <v>6</v>
      </c>
      <c r="H48" s="5">
        <v>3.38</v>
      </c>
      <c r="I48" s="2">
        <v>4.95</v>
      </c>
      <c r="J48" s="4">
        <v>9.5</v>
      </c>
      <c r="K48" s="4">
        <v>10</v>
      </c>
      <c r="L48" s="4">
        <v>9.5</v>
      </c>
      <c r="M48" s="4">
        <v>7.5</v>
      </c>
      <c r="N48" s="4">
        <v>9.1300000000000008</v>
      </c>
      <c r="O48" s="4">
        <v>25.5</v>
      </c>
      <c r="P48" s="4">
        <v>47.5</v>
      </c>
      <c r="Q48" s="4">
        <v>0</v>
      </c>
      <c r="R48" s="4">
        <v>9.5</v>
      </c>
      <c r="S48" s="4">
        <v>34</v>
      </c>
      <c r="T48" s="4">
        <v>8</v>
      </c>
      <c r="U48" s="4">
        <v>83</v>
      </c>
      <c r="V48" s="4">
        <v>10</v>
      </c>
      <c r="W48" s="4">
        <v>10</v>
      </c>
      <c r="X48" s="4">
        <v>5.5</v>
      </c>
      <c r="Y48" s="4">
        <v>5</v>
      </c>
      <c r="Z48" s="4">
        <v>7.63</v>
      </c>
      <c r="AA48" s="4">
        <v>30</v>
      </c>
      <c r="AB48" s="4">
        <v>30</v>
      </c>
      <c r="AC48" s="4">
        <v>5</v>
      </c>
      <c r="AD48" s="4">
        <v>40</v>
      </c>
      <c r="AE48" s="4">
        <v>30</v>
      </c>
      <c r="AF48" s="4">
        <v>5</v>
      </c>
      <c r="AG48" s="4">
        <v>93.33</v>
      </c>
      <c r="AH48" s="1" t="s">
        <v>423</v>
      </c>
    </row>
    <row r="49" spans="1:35" x14ac:dyDescent="0.2">
      <c r="A49" t="s">
        <v>600</v>
      </c>
      <c r="B49" t="s">
        <v>580</v>
      </c>
      <c r="C49" t="s">
        <v>105</v>
      </c>
      <c r="D49" s="3">
        <v>26</v>
      </c>
      <c r="E49" s="1" t="s">
        <v>216</v>
      </c>
      <c r="F49" s="4">
        <v>6</v>
      </c>
      <c r="G49" s="4">
        <v>5.83</v>
      </c>
      <c r="H49" s="5">
        <v>5.75</v>
      </c>
      <c r="I49" s="2">
        <v>5.85</v>
      </c>
      <c r="J49" s="4">
        <v>5</v>
      </c>
      <c r="K49" s="4">
        <v>4</v>
      </c>
      <c r="L49" s="4">
        <v>8</v>
      </c>
      <c r="M49" s="4">
        <v>5</v>
      </c>
      <c r="N49" s="4">
        <v>5.5</v>
      </c>
      <c r="O49" s="4">
        <v>10</v>
      </c>
      <c r="P49" s="4">
        <v>18</v>
      </c>
      <c r="Q49" s="4">
        <v>0</v>
      </c>
      <c r="R49" s="4">
        <v>8.5</v>
      </c>
      <c r="S49" s="4">
        <v>25</v>
      </c>
      <c r="T49" s="4">
        <v>30</v>
      </c>
      <c r="U49" s="4">
        <v>61</v>
      </c>
      <c r="V49" s="4">
        <v>7</v>
      </c>
      <c r="W49" s="4">
        <v>6.5</v>
      </c>
      <c r="X49" s="4">
        <v>7</v>
      </c>
      <c r="Y49" s="4">
        <v>4</v>
      </c>
      <c r="Z49" s="4">
        <v>6.13</v>
      </c>
      <c r="AA49" s="4">
        <v>25.5</v>
      </c>
      <c r="AB49" s="4">
        <v>30</v>
      </c>
      <c r="AC49" s="4">
        <v>0</v>
      </c>
      <c r="AD49" s="4">
        <v>15</v>
      </c>
      <c r="AE49" s="4">
        <v>34</v>
      </c>
      <c r="AF49" s="4">
        <v>17</v>
      </c>
      <c r="AG49" s="4">
        <v>79.67</v>
      </c>
      <c r="AH49" s="1" t="s">
        <v>423</v>
      </c>
    </row>
    <row r="50" spans="1:35" x14ac:dyDescent="0.2">
      <c r="A50" t="s">
        <v>600</v>
      </c>
      <c r="B50" t="s">
        <v>580</v>
      </c>
      <c r="C50" t="s">
        <v>567</v>
      </c>
      <c r="D50" s="3">
        <v>29</v>
      </c>
      <c r="E50" s="1" t="s">
        <v>324</v>
      </c>
      <c r="F50" s="4">
        <v>5.17</v>
      </c>
      <c r="G50" s="4">
        <v>5.33</v>
      </c>
      <c r="H50" s="5">
        <v>4.75</v>
      </c>
      <c r="I50" s="2">
        <v>5.05</v>
      </c>
      <c r="J50" s="4">
        <v>9</v>
      </c>
      <c r="K50" s="4">
        <v>6.5</v>
      </c>
      <c r="L50" s="4">
        <v>9.5</v>
      </c>
      <c r="M50" s="4">
        <v>8.5</v>
      </c>
      <c r="N50" s="4">
        <v>8.3800000000000008</v>
      </c>
      <c r="O50" s="4">
        <v>27</v>
      </c>
      <c r="P50" s="4">
        <v>32</v>
      </c>
      <c r="Q50" s="4">
        <v>9</v>
      </c>
      <c r="R50" s="4">
        <v>18</v>
      </c>
      <c r="S50" s="4">
        <v>30</v>
      </c>
      <c r="T50" s="4">
        <v>19</v>
      </c>
      <c r="U50" s="4">
        <v>90</v>
      </c>
      <c r="V50" s="4">
        <v>9</v>
      </c>
      <c r="W50" s="4">
        <v>8.5</v>
      </c>
      <c r="X50" s="4">
        <v>7.5</v>
      </c>
      <c r="Y50" s="4">
        <v>8.5</v>
      </c>
      <c r="Z50" s="4">
        <v>8.3800000000000008</v>
      </c>
      <c r="AA50" s="4">
        <v>25.5</v>
      </c>
      <c r="AB50" s="4">
        <v>25.5</v>
      </c>
      <c r="AC50" s="4">
        <v>24</v>
      </c>
      <c r="AD50" s="4">
        <v>24</v>
      </c>
      <c r="AE50" s="4">
        <v>0</v>
      </c>
      <c r="AF50" s="4">
        <v>25.5</v>
      </c>
      <c r="AG50" s="4">
        <v>83</v>
      </c>
      <c r="AH50" s="1" t="s">
        <v>423</v>
      </c>
    </row>
    <row r="51" spans="1:35" x14ac:dyDescent="0.2">
      <c r="A51" t="s">
        <v>600</v>
      </c>
      <c r="B51" t="s">
        <v>579</v>
      </c>
      <c r="C51" t="s">
        <v>109</v>
      </c>
      <c r="D51" s="3">
        <v>27</v>
      </c>
      <c r="E51" s="1" t="s">
        <v>324</v>
      </c>
      <c r="F51" s="4">
        <v>5</v>
      </c>
      <c r="G51" s="4">
        <v>6</v>
      </c>
      <c r="H51" s="5">
        <v>4.13</v>
      </c>
      <c r="I51" s="2">
        <v>4.95</v>
      </c>
      <c r="J51" s="4">
        <v>9</v>
      </c>
      <c r="K51" s="4">
        <v>5.5</v>
      </c>
      <c r="L51" s="4">
        <v>5.5</v>
      </c>
      <c r="M51" s="4">
        <v>9</v>
      </c>
      <c r="N51" s="4">
        <v>7.25</v>
      </c>
      <c r="O51" s="4">
        <v>36</v>
      </c>
      <c r="P51" s="4">
        <v>45</v>
      </c>
      <c r="Q51" s="4">
        <v>0</v>
      </c>
      <c r="R51" s="4">
        <v>27</v>
      </c>
      <c r="S51" s="4">
        <v>9</v>
      </c>
      <c r="T51" s="4">
        <v>18</v>
      </c>
      <c r="U51" s="4">
        <v>90</v>
      </c>
      <c r="V51" s="4">
        <v>9</v>
      </c>
      <c r="W51" s="4">
        <v>9</v>
      </c>
      <c r="X51" s="4">
        <v>9</v>
      </c>
      <c r="Y51" s="4">
        <v>9</v>
      </c>
      <c r="Z51" s="4">
        <v>9</v>
      </c>
      <c r="AA51" s="4">
        <v>18</v>
      </c>
      <c r="AB51" s="4">
        <v>38</v>
      </c>
      <c r="AC51" s="4">
        <v>9.5</v>
      </c>
      <c r="AD51" s="4">
        <v>27</v>
      </c>
      <c r="AE51" s="4">
        <v>36</v>
      </c>
      <c r="AF51" s="4">
        <v>9.5</v>
      </c>
      <c r="AG51" s="4">
        <v>92</v>
      </c>
      <c r="AH51" s="1" t="s">
        <v>423</v>
      </c>
    </row>
    <row r="52" spans="1:35" x14ac:dyDescent="0.2">
      <c r="A52" t="s">
        <v>600</v>
      </c>
      <c r="B52" t="s">
        <v>579</v>
      </c>
      <c r="C52" t="s">
        <v>109</v>
      </c>
      <c r="D52" s="3">
        <v>29</v>
      </c>
      <c r="E52" s="1" t="s">
        <v>324</v>
      </c>
      <c r="F52" s="4">
        <v>5.5</v>
      </c>
      <c r="G52" s="4">
        <v>5.83</v>
      </c>
      <c r="H52" s="5">
        <v>5.5</v>
      </c>
      <c r="I52" s="2">
        <v>5.6</v>
      </c>
      <c r="J52" s="4">
        <v>8.5</v>
      </c>
      <c r="K52" s="4">
        <v>8</v>
      </c>
      <c r="L52" s="4">
        <v>9.5</v>
      </c>
      <c r="M52" s="4">
        <v>7.5</v>
      </c>
      <c r="N52" s="4">
        <v>8.3800000000000008</v>
      </c>
      <c r="O52" s="4">
        <v>47.5</v>
      </c>
      <c r="P52" s="4">
        <v>28.5</v>
      </c>
      <c r="Q52" s="4">
        <v>9.5</v>
      </c>
      <c r="R52" s="4">
        <v>9</v>
      </c>
      <c r="S52" s="4">
        <v>27</v>
      </c>
      <c r="T52" s="4">
        <v>12</v>
      </c>
      <c r="U52" s="4">
        <v>89</v>
      </c>
      <c r="V52" s="4">
        <v>9.5</v>
      </c>
      <c r="W52" s="4">
        <v>9</v>
      </c>
      <c r="X52" s="4">
        <v>9.5</v>
      </c>
      <c r="Y52" s="4">
        <v>8.5</v>
      </c>
      <c r="Z52" s="4">
        <v>9.1300000000000008</v>
      </c>
      <c r="AA52" s="4">
        <v>50</v>
      </c>
      <c r="AB52" s="4">
        <v>28.5</v>
      </c>
      <c r="AC52" s="4">
        <v>9.5</v>
      </c>
      <c r="AD52" s="4">
        <v>10</v>
      </c>
      <c r="AE52" s="4">
        <v>30</v>
      </c>
      <c r="AF52" s="4">
        <v>18</v>
      </c>
      <c r="AG52" s="4">
        <v>97.33</v>
      </c>
      <c r="AH52" s="1" t="s">
        <v>423</v>
      </c>
      <c r="AI52" s="10" t="s">
        <v>566</v>
      </c>
    </row>
    <row r="53" spans="1:35" x14ac:dyDescent="0.2">
      <c r="A53" t="s">
        <v>600</v>
      </c>
      <c r="B53" t="s">
        <v>579</v>
      </c>
      <c r="C53" t="s">
        <v>109</v>
      </c>
      <c r="D53" s="3">
        <v>22</v>
      </c>
      <c r="E53" s="1" t="s">
        <v>324</v>
      </c>
      <c r="F53" s="4">
        <v>4.33</v>
      </c>
      <c r="G53" s="4">
        <v>5.5</v>
      </c>
      <c r="H53" s="5">
        <v>3.5</v>
      </c>
      <c r="I53" s="2">
        <v>4.3499999999999996</v>
      </c>
      <c r="J53" s="4">
        <v>7.5</v>
      </c>
      <c r="K53" s="4">
        <v>7</v>
      </c>
      <c r="L53" s="4">
        <v>8.5</v>
      </c>
      <c r="M53" s="4">
        <v>10</v>
      </c>
      <c r="N53" s="4">
        <v>8.25</v>
      </c>
      <c r="O53" s="4">
        <v>10</v>
      </c>
      <c r="P53" s="4">
        <v>19</v>
      </c>
      <c r="Q53" s="4">
        <v>5</v>
      </c>
      <c r="R53" s="4">
        <v>24</v>
      </c>
      <c r="S53" s="4">
        <v>10</v>
      </c>
      <c r="T53" s="4">
        <v>28.5</v>
      </c>
      <c r="U53" s="4">
        <v>64.33</v>
      </c>
      <c r="V53" s="4">
        <v>6.5</v>
      </c>
      <c r="W53" s="4">
        <v>9</v>
      </c>
      <c r="X53" s="4">
        <v>10</v>
      </c>
      <c r="Y53" s="4">
        <v>6</v>
      </c>
      <c r="Z53" s="4">
        <v>7.88</v>
      </c>
      <c r="AA53" s="4">
        <v>15</v>
      </c>
      <c r="AB53" s="4">
        <v>15</v>
      </c>
      <c r="AC53" s="4">
        <v>34</v>
      </c>
      <c r="AD53" s="4">
        <v>19</v>
      </c>
      <c r="AE53" s="4">
        <v>10</v>
      </c>
      <c r="AF53" s="4">
        <v>18</v>
      </c>
      <c r="AG53" s="4">
        <v>78.67</v>
      </c>
      <c r="AH53" s="1" t="s">
        <v>423</v>
      </c>
    </row>
    <row r="54" spans="1:35" x14ac:dyDescent="0.2">
      <c r="A54" t="s">
        <v>600</v>
      </c>
      <c r="B54" t="s">
        <v>579</v>
      </c>
      <c r="C54" t="s">
        <v>105</v>
      </c>
      <c r="D54" s="3">
        <v>30</v>
      </c>
      <c r="E54" s="1" t="s">
        <v>324</v>
      </c>
      <c r="F54" s="4">
        <v>5</v>
      </c>
      <c r="G54" s="4">
        <v>5.33</v>
      </c>
      <c r="H54" s="5">
        <v>5</v>
      </c>
      <c r="I54" s="2">
        <v>5.0999999999999996</v>
      </c>
      <c r="J54" s="4">
        <v>7.5</v>
      </c>
      <c r="K54" s="4">
        <v>4.5</v>
      </c>
      <c r="L54" s="4">
        <v>9</v>
      </c>
      <c r="M54" s="4">
        <v>9</v>
      </c>
      <c r="N54" s="4">
        <v>7.5</v>
      </c>
      <c r="O54" s="4">
        <v>35</v>
      </c>
      <c r="P54" s="4">
        <v>38</v>
      </c>
      <c r="Q54" s="4">
        <v>0</v>
      </c>
      <c r="R54" s="4">
        <v>18</v>
      </c>
      <c r="S54" s="4">
        <v>9.5</v>
      </c>
      <c r="T54" s="4">
        <v>15</v>
      </c>
      <c r="U54" s="4">
        <v>77</v>
      </c>
      <c r="V54" s="4">
        <v>7.5</v>
      </c>
      <c r="W54" s="4">
        <v>2.5</v>
      </c>
      <c r="X54" s="4">
        <v>9</v>
      </c>
      <c r="Y54" s="4">
        <v>8.5</v>
      </c>
      <c r="Z54" s="4">
        <v>6.88</v>
      </c>
      <c r="AA54" s="4">
        <v>19.5</v>
      </c>
      <c r="AB54" s="4">
        <v>38</v>
      </c>
      <c r="AC54" s="4">
        <v>5</v>
      </c>
      <c r="AD54" s="4">
        <v>8</v>
      </c>
      <c r="AE54" s="4">
        <v>26</v>
      </c>
      <c r="AF54" s="4">
        <v>17</v>
      </c>
      <c r="AG54" s="4">
        <v>77</v>
      </c>
      <c r="AH54" s="1" t="s">
        <v>423</v>
      </c>
      <c r="AI54" s="10" t="s">
        <v>578</v>
      </c>
    </row>
    <row r="55" spans="1:35" x14ac:dyDescent="0.2">
      <c r="A55" t="s">
        <v>600</v>
      </c>
      <c r="B55" t="s">
        <v>579</v>
      </c>
      <c r="C55" t="s">
        <v>109</v>
      </c>
      <c r="D55" s="3">
        <v>64</v>
      </c>
      <c r="E55" s="1" t="s">
        <v>350</v>
      </c>
      <c r="F55" s="4">
        <v>1.33</v>
      </c>
      <c r="G55" s="4">
        <v>2</v>
      </c>
      <c r="H55" s="5">
        <v>5.38</v>
      </c>
      <c r="I55" s="2">
        <v>3.15</v>
      </c>
      <c r="J55" s="4">
        <v>3</v>
      </c>
      <c r="K55" s="4">
        <v>2.5</v>
      </c>
      <c r="L55" s="4">
        <v>3.5</v>
      </c>
      <c r="M55" s="4">
        <v>2</v>
      </c>
      <c r="N55" s="4">
        <v>2.75</v>
      </c>
      <c r="O55" s="4">
        <v>0</v>
      </c>
      <c r="P55" s="4">
        <v>2.5</v>
      </c>
      <c r="Q55" s="4">
        <v>0</v>
      </c>
      <c r="R55" s="4">
        <v>0.5</v>
      </c>
      <c r="S55" s="4">
        <v>0</v>
      </c>
      <c r="T55" s="4">
        <v>26</v>
      </c>
      <c r="U55" s="4">
        <v>19.329999999999998</v>
      </c>
      <c r="V55" s="4">
        <v>2</v>
      </c>
      <c r="W55" s="4">
        <v>6</v>
      </c>
      <c r="X55" s="4">
        <v>3</v>
      </c>
      <c r="Y55" s="4">
        <v>0</v>
      </c>
      <c r="Z55" s="4">
        <v>2.75</v>
      </c>
      <c r="AA55" s="4">
        <v>3</v>
      </c>
      <c r="AB55" s="4">
        <v>3</v>
      </c>
      <c r="AC55" s="4">
        <v>0</v>
      </c>
      <c r="AD55" s="4">
        <v>4</v>
      </c>
      <c r="AE55" s="4">
        <v>4.5</v>
      </c>
      <c r="AF55" s="4">
        <v>22.5</v>
      </c>
      <c r="AG55" s="4">
        <v>25.67</v>
      </c>
      <c r="AH55" s="1" t="s">
        <v>423</v>
      </c>
      <c r="AI55" s="10" t="s">
        <v>575</v>
      </c>
    </row>
    <row r="56" spans="1:35" x14ac:dyDescent="0.2">
      <c r="B56" s="1"/>
      <c r="C56" s="1"/>
      <c r="D56" s="1"/>
      <c r="E56" s="1"/>
      <c r="F56" s="4"/>
      <c r="G56" s="4"/>
      <c r="H56" s="5"/>
      <c r="I56" s="2"/>
      <c r="J56" s="4"/>
      <c r="K56" s="4"/>
      <c r="L56" s="4"/>
      <c r="M56" s="4"/>
      <c r="N56" s="4"/>
      <c r="O56" s="4"/>
      <c r="P56" s="4"/>
      <c r="Q56" s="4"/>
      <c r="R56" s="4"/>
      <c r="S56" s="4"/>
      <c r="T56" s="4"/>
      <c r="U56" s="4"/>
      <c r="V56" s="4"/>
      <c r="W56" s="4"/>
      <c r="X56" s="4"/>
      <c r="Y56" s="4"/>
      <c r="Z56" s="4"/>
      <c r="AA56" s="4"/>
      <c r="AB56" s="4"/>
      <c r="AC56" s="4"/>
      <c r="AD56" s="4"/>
      <c r="AE56" s="4"/>
      <c r="AF56" s="4"/>
      <c r="AG56" s="4"/>
      <c r="AH56" s="1"/>
      <c r="AI56" s="1"/>
    </row>
    <row r="57" spans="1:35" x14ac:dyDescent="0.2">
      <c r="B57" s="1"/>
      <c r="C57" s="1"/>
      <c r="D57" s="1"/>
      <c r="E57" s="1"/>
      <c r="F57" s="4"/>
      <c r="G57" s="4"/>
      <c r="H57" s="5"/>
      <c r="I57" s="2"/>
      <c r="J57" s="4"/>
      <c r="K57" s="4"/>
      <c r="L57" s="4"/>
      <c r="M57" s="4"/>
      <c r="N57" s="4"/>
      <c r="O57" s="4"/>
      <c r="P57" s="4"/>
      <c r="Q57" s="4"/>
      <c r="R57" s="4"/>
      <c r="S57" s="4"/>
      <c r="T57" s="4"/>
      <c r="U57" s="4"/>
      <c r="V57" s="4"/>
      <c r="W57" s="4"/>
      <c r="X57" s="4"/>
      <c r="Y57" s="4"/>
      <c r="Z57" s="4"/>
      <c r="AA57" s="4"/>
      <c r="AB57" s="4"/>
      <c r="AC57" s="4"/>
      <c r="AD57" s="4"/>
      <c r="AE57" s="4"/>
      <c r="AF57" s="4"/>
      <c r="AG57" s="4"/>
      <c r="AH57" s="1"/>
      <c r="AI57" s="1"/>
    </row>
    <row r="58" spans="1:35" x14ac:dyDescent="0.2">
      <c r="B58" s="1"/>
      <c r="C58" s="1"/>
      <c r="D58" s="1"/>
      <c r="E58" s="1"/>
      <c r="F58" s="4"/>
      <c r="G58" s="4"/>
      <c r="H58" s="5"/>
      <c r="I58" s="2"/>
      <c r="J58" s="4"/>
      <c r="K58" s="4"/>
      <c r="L58" s="4"/>
      <c r="M58" s="4"/>
      <c r="N58" s="4"/>
      <c r="O58" s="4"/>
      <c r="P58" s="4"/>
      <c r="Q58" s="4"/>
      <c r="R58" s="4"/>
      <c r="S58" s="4"/>
      <c r="T58" s="4"/>
      <c r="U58" s="4"/>
      <c r="V58" s="4"/>
      <c r="W58" s="4"/>
      <c r="X58" s="4"/>
      <c r="Y58" s="4"/>
      <c r="Z58" s="4"/>
      <c r="AA58" s="4"/>
      <c r="AB58" s="4"/>
      <c r="AC58" s="4"/>
      <c r="AD58" s="4"/>
      <c r="AE58" s="4"/>
      <c r="AF58" s="4"/>
      <c r="AG58" s="4"/>
      <c r="AH58" s="1"/>
      <c r="AI58" s="1"/>
    </row>
    <row r="59" spans="1:35" x14ac:dyDescent="0.2">
      <c r="B59" s="1"/>
      <c r="C59" s="1"/>
      <c r="D59" s="1"/>
      <c r="E59" s="1"/>
      <c r="F59" s="4"/>
      <c r="G59" s="4"/>
      <c r="H59" s="5"/>
      <c r="I59" s="2"/>
      <c r="J59" s="4"/>
      <c r="K59" s="4"/>
      <c r="L59" s="4"/>
      <c r="M59" s="4"/>
      <c r="N59" s="4"/>
      <c r="O59" s="4"/>
      <c r="P59" s="4"/>
      <c r="Q59" s="4"/>
      <c r="R59" s="4"/>
      <c r="S59" s="4"/>
      <c r="T59" s="4"/>
      <c r="U59" s="4"/>
      <c r="V59" s="4"/>
      <c r="W59" s="4"/>
      <c r="X59" s="4"/>
      <c r="Y59" s="4"/>
      <c r="Z59" s="4"/>
      <c r="AA59" s="4"/>
      <c r="AB59" s="4"/>
      <c r="AC59" s="4"/>
      <c r="AD59" s="4"/>
      <c r="AE59" s="4"/>
      <c r="AF59" s="4"/>
      <c r="AG59" s="4"/>
      <c r="AH59" s="1"/>
      <c r="AI59" s="1"/>
    </row>
    <row r="61" spans="1:35" x14ac:dyDescent="0.2">
      <c r="K61" s="9"/>
      <c r="N61" s="2"/>
      <c r="W61" s="9"/>
      <c r="Z61" s="2"/>
    </row>
    <row r="63" spans="1:35" x14ac:dyDescent="0.2">
      <c r="M63" s="2"/>
      <c r="Y63" s="2"/>
    </row>
  </sheetData>
  <sortState xmlns:xlrd2="http://schemas.microsoft.com/office/spreadsheetml/2017/richdata2" ref="A2:AI55">
    <sortCondition ref="A2:A55"/>
  </sortState>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Downloaded Data</vt:lpstr>
      <vt:lpstr>Key</vt:lpstr>
      <vt:lpstr>Cleaned Data</vt:lpstr>
      <vt:lpstr>Cleaned Data - Small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dc:title>
  <dc:subject/>
  <dc:creator>Unknown</dc:creator>
  <cp:keywords/>
  <dc:description/>
  <cp:lastModifiedBy>Microsoft Office User</cp:lastModifiedBy>
  <dcterms:created xsi:type="dcterms:W3CDTF">2022-08-11T17:44:58Z</dcterms:created>
  <dcterms:modified xsi:type="dcterms:W3CDTF">2023-01-26T11:55:08Z</dcterms:modified>
  <cp:category/>
</cp:coreProperties>
</file>