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34AA0BC9-B56B-4B09-9D2A-DA232662442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pcb_dly_aq_delhi-2015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<sst xmlns="http://schemas.openxmlformats.org/spreadsheetml/2006/main" count="140" uniqueCount="14">
  <si>
    <t>Stn Code</t>
  </si>
  <si>
    <t>Sampling Date</t>
  </si>
  <si>
    <t>PM 2.5</t>
  </si>
  <si>
    <t>Nizamuddin, Delhi</t>
  </si>
  <si>
    <t>Siri Fort, Delhi</t>
  </si>
  <si>
    <t>Max Temp</t>
  </si>
  <si>
    <t>Avg Dew Point</t>
  </si>
  <si>
    <t>Max Wind Speed</t>
  </si>
  <si>
    <t>Avg Humidity</t>
  </si>
  <si>
    <t>Location</t>
  </si>
  <si>
    <t>Max Humidity</t>
  </si>
  <si>
    <t>Max Pressure</t>
  </si>
  <si>
    <t>Min Pressure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</si>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</sst>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topLeftCell="B1" zoomScale="70" zoomScaleNormal="70" workbookViewId="0">
      <selection activeCell="G17" sqref="G17"/>
    </sheetView>
  </sheetViews>
  <sheetFormatPr defaultRowHeight="14.5" x14ac:dyDescent="0.35"/>
  <cols>
    <col min="2" max="2" width="12.90625" style="1" customWidth="1"/>
    <col min="3" max="3" width="16.26953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12.7265625" bestFit="1" customWidth="1"/>
    <col min="9" max="9" width="12.1796875" bestFit="1" customWidth="1"/>
    <col min="10" max="10" width="11.90625" bestFit="1" customWidth="1"/>
    <col min="11" max="11" width="11.7265625" bestFit="1" customWidth="1"/>
  </cols>
  <sheetData>
    <row r="1" spans="1:12" x14ac:dyDescent="0.35">
      <c r="A1" t="s">
        <v>0</v>
      </c>
      <c r="B1" s="1" t="s">
        <v>1</v>
      </c>
      <c r="C1" t="s">
        <v>9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5">
      <c r="A2">
        <v>60</v>
      </c>
      <c r="B2" s="2">
        <v>42010</v>
      </c>
      <c r="C2" t="s">
        <v>4</v>
      </c>
      <c r="D2">
        <v>86</v>
      </c>
      <c r="E2">
        <v>63</v>
      </c>
      <c r="F2">
        <v>49</v>
      </c>
      <c r="G2">
        <v>7</v>
      </c>
      <c r="H2">
        <f>(96+50)/2</f>
        <v>73</v>
      </c>
      <c r="I2">
        <v>96</v>
      </c>
      <c r="J2">
        <v>30.03</v>
      </c>
      <c r="K2">
        <v>29.96</v>
      </c>
      <c r="L2">
        <v>0</v>
      </c>
    </row>
    <row r="3" spans="1:12" x14ac:dyDescent="0.35">
      <c r="A3">
        <v>60</v>
      </c>
      <c r="B3" s="2">
        <v>42013</v>
      </c>
      <c r="C3" t="s">
        <v>4</v>
      </c>
      <c r="D3">
        <v>126</v>
      </c>
      <c r="E3">
        <v>61</v>
      </c>
      <c r="F3">
        <v>46</v>
      </c>
      <c r="G3">
        <v>4</v>
      </c>
      <c r="H3">
        <f>(93+53)/2</f>
        <v>73</v>
      </c>
      <c r="I3">
        <v>93</v>
      </c>
      <c r="J3">
        <v>30.17</v>
      </c>
      <c r="K3">
        <v>30.08</v>
      </c>
      <c r="L3">
        <v>0</v>
      </c>
    </row>
    <row r="4" spans="1:12" x14ac:dyDescent="0.35">
      <c r="A4">
        <v>60</v>
      </c>
      <c r="B4" s="2">
        <v>42018</v>
      </c>
      <c r="C4" t="s">
        <v>4</v>
      </c>
      <c r="D4">
        <v>156</v>
      </c>
      <c r="E4">
        <v>58</v>
      </c>
      <c r="F4">
        <v>50</v>
      </c>
      <c r="G4">
        <v>6</v>
      </c>
      <c r="H4">
        <f>(97+66)/2</f>
        <v>81.5</v>
      </c>
      <c r="I4">
        <v>97</v>
      </c>
      <c r="J4">
        <v>30.11</v>
      </c>
      <c r="K4">
        <v>29.96</v>
      </c>
      <c r="L4">
        <v>0</v>
      </c>
    </row>
    <row r="5" spans="1:12" x14ac:dyDescent="0.35">
      <c r="A5">
        <v>55</v>
      </c>
      <c r="B5" s="2">
        <v>42020</v>
      </c>
      <c r="C5" t="s">
        <v>3</v>
      </c>
      <c r="D5">
        <v>78</v>
      </c>
      <c r="E5">
        <v>69</v>
      </c>
      <c r="F5">
        <v>50</v>
      </c>
      <c r="G5">
        <v>8</v>
      </c>
      <c r="H5">
        <f>(100+38)/2</f>
        <v>69</v>
      </c>
      <c r="I5">
        <v>100</v>
      </c>
      <c r="J5">
        <v>30.15</v>
      </c>
      <c r="K5">
        <v>30.05</v>
      </c>
      <c r="L5">
        <v>0</v>
      </c>
    </row>
    <row r="6" spans="1:12" x14ac:dyDescent="0.35">
      <c r="A6">
        <v>60</v>
      </c>
      <c r="B6" s="2">
        <v>42023</v>
      </c>
      <c r="C6" t="s">
        <v>4</v>
      </c>
      <c r="D6">
        <v>172</v>
      </c>
      <c r="E6">
        <v>69</v>
      </c>
      <c r="F6">
        <v>51</v>
      </c>
      <c r="G6">
        <v>9</v>
      </c>
      <c r="H6">
        <f>(98+30)/2</f>
        <v>64</v>
      </c>
      <c r="I6">
        <v>98</v>
      </c>
      <c r="J6">
        <v>30.14</v>
      </c>
      <c r="K6">
        <v>30.03</v>
      </c>
      <c r="L6">
        <v>0</v>
      </c>
    </row>
    <row r="7" spans="1:12" x14ac:dyDescent="0.35">
      <c r="A7">
        <v>55</v>
      </c>
      <c r="B7" s="2">
        <v>42025</v>
      </c>
      <c r="C7" t="s">
        <v>3</v>
      </c>
      <c r="D7">
        <v>83</v>
      </c>
      <c r="E7">
        <v>63</v>
      </c>
      <c r="F7">
        <v>49</v>
      </c>
      <c r="G7">
        <v>6</v>
      </c>
      <c r="H7">
        <f>(87+52)/2</f>
        <v>69.5</v>
      </c>
      <c r="I7">
        <v>87</v>
      </c>
      <c r="J7">
        <v>30.22</v>
      </c>
      <c r="K7">
        <v>30.12</v>
      </c>
      <c r="L7">
        <v>0</v>
      </c>
    </row>
    <row r="8" spans="1:12" x14ac:dyDescent="0.35">
      <c r="A8">
        <v>55</v>
      </c>
      <c r="B8" s="2">
        <v>42031</v>
      </c>
      <c r="C8" t="s">
        <v>3</v>
      </c>
      <c r="D8">
        <v>146</v>
      </c>
      <c r="E8">
        <v>65</v>
      </c>
      <c r="F8">
        <v>50</v>
      </c>
      <c r="G8">
        <v>9</v>
      </c>
      <c r="H8">
        <f>(94+47)/2</f>
        <v>70.5</v>
      </c>
      <c r="I8">
        <v>94</v>
      </c>
      <c r="J8">
        <v>30.14</v>
      </c>
      <c r="K8">
        <v>30.06</v>
      </c>
      <c r="L8">
        <v>0</v>
      </c>
    </row>
    <row r="9" spans="1:12" x14ac:dyDescent="0.35">
      <c r="A9">
        <v>55</v>
      </c>
      <c r="B9" s="2">
        <v>42037</v>
      </c>
      <c r="C9" t="s">
        <v>3</v>
      </c>
      <c r="D9">
        <v>62</v>
      </c>
      <c r="E9">
        <v>74</v>
      </c>
      <c r="F9">
        <v>53</v>
      </c>
      <c r="G9">
        <v>12</v>
      </c>
      <c r="H9">
        <f>(89+37)/2</f>
        <v>63</v>
      </c>
      <c r="I9">
        <v>89</v>
      </c>
      <c r="J9">
        <v>30.11</v>
      </c>
      <c r="K9">
        <v>30</v>
      </c>
      <c r="L9">
        <v>0</v>
      </c>
    </row>
    <row r="10" spans="1:12" x14ac:dyDescent="0.35">
      <c r="A10">
        <v>60</v>
      </c>
      <c r="B10" s="3">
        <v>42038</v>
      </c>
      <c r="C10" t="s">
        <v>4</v>
      </c>
      <c r="D10">
        <v>62</v>
      </c>
      <c r="E10">
        <v>73</v>
      </c>
      <c r="F10">
        <v>54</v>
      </c>
      <c r="G10">
        <v>9</v>
      </c>
      <c r="H10">
        <f>(90+46)/2</f>
        <v>68</v>
      </c>
      <c r="I10">
        <v>90</v>
      </c>
      <c r="J10">
        <v>30.22</v>
      </c>
      <c r="K10">
        <v>30.04</v>
      </c>
      <c r="L10">
        <v>0</v>
      </c>
    </row>
    <row r="11" spans="1:12" x14ac:dyDescent="0.35">
      <c r="A11">
        <v>55</v>
      </c>
      <c r="B11" s="3">
        <v>42040</v>
      </c>
      <c r="C11" t="s">
        <v>3</v>
      </c>
      <c r="D11">
        <v>112</v>
      </c>
      <c r="E11">
        <v>72</v>
      </c>
      <c r="F11">
        <v>46</v>
      </c>
      <c r="G11">
        <v>12</v>
      </c>
      <c r="H11">
        <f>(99+16)/2</f>
        <v>57.5</v>
      </c>
      <c r="I11">
        <v>99</v>
      </c>
      <c r="J11">
        <v>30.15</v>
      </c>
      <c r="K11">
        <v>30.03</v>
      </c>
      <c r="L11">
        <v>0</v>
      </c>
    </row>
    <row r="12" spans="1:12" x14ac:dyDescent="0.35">
      <c r="A12">
        <v>60</v>
      </c>
      <c r="B12" s="3">
        <v>42041</v>
      </c>
      <c r="C12" t="s">
        <v>4</v>
      </c>
      <c r="D12">
        <v>70</v>
      </c>
      <c r="E12">
        <v>76</v>
      </c>
      <c r="F12">
        <v>47</v>
      </c>
      <c r="G12">
        <v>7</v>
      </c>
      <c r="H12">
        <f>(97+21)/2</f>
        <v>59</v>
      </c>
      <c r="I12">
        <v>97</v>
      </c>
      <c r="J12">
        <v>30.15</v>
      </c>
      <c r="K12">
        <v>30.02</v>
      </c>
      <c r="L12">
        <v>0</v>
      </c>
    </row>
    <row r="13" spans="1:12" x14ac:dyDescent="0.35">
      <c r="A13">
        <v>55</v>
      </c>
      <c r="B13" s="2">
        <v>42045</v>
      </c>
      <c r="C13" t="s">
        <v>3</v>
      </c>
      <c r="D13">
        <v>62</v>
      </c>
      <c r="E13">
        <v>75</v>
      </c>
      <c r="F13">
        <v>49</v>
      </c>
      <c r="G13">
        <v>7</v>
      </c>
      <c r="H13">
        <f>(97+22)/2</f>
        <v>59.5</v>
      </c>
      <c r="I13">
        <v>97</v>
      </c>
      <c r="J13">
        <v>30.19</v>
      </c>
      <c r="K13">
        <v>30.07</v>
      </c>
      <c r="L13">
        <v>0</v>
      </c>
    </row>
    <row r="14" spans="1:12" x14ac:dyDescent="0.35">
      <c r="A14">
        <v>60</v>
      </c>
      <c r="B14" s="2">
        <v>42046</v>
      </c>
      <c r="C14" t="s">
        <v>4</v>
      </c>
      <c r="D14">
        <v>125</v>
      </c>
      <c r="E14">
        <v>75</v>
      </c>
      <c r="F14">
        <v>51</v>
      </c>
      <c r="G14">
        <v>5</v>
      </c>
      <c r="H14">
        <f>(94+32)/2</f>
        <v>63</v>
      </c>
      <c r="I14">
        <v>94</v>
      </c>
      <c r="J14">
        <v>30.09</v>
      </c>
      <c r="K14">
        <v>29.99</v>
      </c>
      <c r="L14">
        <v>0</v>
      </c>
    </row>
    <row r="15" spans="1:12" x14ac:dyDescent="0.35">
      <c r="A15">
        <v>60</v>
      </c>
      <c r="B15" s="2">
        <v>42051</v>
      </c>
      <c r="C15" t="s">
        <v>4</v>
      </c>
      <c r="D15">
        <v>59</v>
      </c>
      <c r="E15">
        <v>79</v>
      </c>
      <c r="F15">
        <v>61</v>
      </c>
      <c r="G15">
        <v>9</v>
      </c>
      <c r="H15">
        <f>(89+46)/2</f>
        <v>67.5</v>
      </c>
      <c r="I15">
        <v>89</v>
      </c>
      <c r="J15">
        <v>30</v>
      </c>
      <c r="K15">
        <v>29.86</v>
      </c>
      <c r="L15">
        <v>0</v>
      </c>
    </row>
    <row r="16" spans="1:12" x14ac:dyDescent="0.35">
      <c r="A16">
        <v>55</v>
      </c>
      <c r="B16" s="2">
        <v>42053</v>
      </c>
      <c r="C16" t="s">
        <v>3</v>
      </c>
      <c r="D16">
        <v>63</v>
      </c>
      <c r="E16">
        <v>84</v>
      </c>
      <c r="F16">
        <v>62</v>
      </c>
      <c r="G16">
        <v>8</v>
      </c>
      <c r="H16">
        <f>(96+40)/2</f>
        <v>68</v>
      </c>
      <c r="I16">
        <v>96</v>
      </c>
      <c r="J16">
        <v>29.94</v>
      </c>
      <c r="K16">
        <v>29.79</v>
      </c>
      <c r="L16">
        <v>0</v>
      </c>
    </row>
    <row r="17" spans="1:12" x14ac:dyDescent="0.35">
      <c r="A17">
        <v>60</v>
      </c>
      <c r="B17" s="2">
        <v>42054</v>
      </c>
      <c r="C17" t="s">
        <v>4</v>
      </c>
      <c r="D17">
        <v>84</v>
      </c>
      <c r="E17">
        <v>84</v>
      </c>
      <c r="F17">
        <v>66</v>
      </c>
      <c r="G17">
        <v>9</v>
      </c>
      <c r="H17">
        <f>(96+48)/2</f>
        <v>72</v>
      </c>
      <c r="I17">
        <v>96</v>
      </c>
      <c r="J17">
        <v>29.93</v>
      </c>
      <c r="K17">
        <v>29.83</v>
      </c>
      <c r="L17">
        <v>0.08</v>
      </c>
    </row>
    <row r="18" spans="1:12" x14ac:dyDescent="0.35">
      <c r="A18">
        <v>55</v>
      </c>
      <c r="B18" s="2">
        <v>42058</v>
      </c>
      <c r="C18" t="s">
        <v>3</v>
      </c>
      <c r="D18">
        <v>107</v>
      </c>
      <c r="E18">
        <v>83</v>
      </c>
      <c r="F18">
        <v>64</v>
      </c>
      <c r="G18">
        <v>4</v>
      </c>
      <c r="H18">
        <f>(94+48)/2</f>
        <v>71</v>
      </c>
      <c r="I18">
        <v>94</v>
      </c>
      <c r="J18">
        <v>30.03</v>
      </c>
      <c r="K18">
        <v>29.89</v>
      </c>
      <c r="L18">
        <v>0</v>
      </c>
    </row>
    <row r="19" spans="1:12" x14ac:dyDescent="0.35">
      <c r="A19">
        <v>60</v>
      </c>
      <c r="B19" s="3">
        <v>42059</v>
      </c>
      <c r="C19" t="s">
        <v>4</v>
      </c>
      <c r="D19">
        <v>98</v>
      </c>
      <c r="E19">
        <v>83</v>
      </c>
      <c r="F19">
        <v>64</v>
      </c>
      <c r="G19">
        <v>7</v>
      </c>
      <c r="H19">
        <f>(100+50)/2</f>
        <v>75</v>
      </c>
      <c r="I19">
        <v>100</v>
      </c>
      <c r="J19">
        <v>29.93</v>
      </c>
      <c r="K19">
        <v>29.79</v>
      </c>
      <c r="L19">
        <v>0</v>
      </c>
    </row>
    <row r="20" spans="1:12" x14ac:dyDescent="0.35">
      <c r="A20">
        <v>55</v>
      </c>
      <c r="B20" s="3">
        <v>42061</v>
      </c>
      <c r="C20" t="s">
        <v>3</v>
      </c>
      <c r="D20">
        <v>57</v>
      </c>
      <c r="E20">
        <v>81</v>
      </c>
      <c r="F20">
        <v>45</v>
      </c>
      <c r="G20">
        <v>7</v>
      </c>
      <c r="H20">
        <f>(59+14)/2</f>
        <v>36.5</v>
      </c>
      <c r="I20">
        <v>59</v>
      </c>
      <c r="J20">
        <v>29.87</v>
      </c>
      <c r="K20">
        <v>29.76</v>
      </c>
      <c r="L20">
        <v>0</v>
      </c>
    </row>
    <row r="21" spans="1:12" x14ac:dyDescent="0.35">
      <c r="A21">
        <v>55</v>
      </c>
      <c r="B21" s="3">
        <v>42067</v>
      </c>
      <c r="C21" t="s">
        <v>3</v>
      </c>
      <c r="D21">
        <v>44</v>
      </c>
      <c r="E21">
        <v>74</v>
      </c>
      <c r="F21">
        <v>53</v>
      </c>
      <c r="G21">
        <v>12</v>
      </c>
      <c r="H21">
        <f>(98+30)/2</f>
        <v>64</v>
      </c>
      <c r="I21">
        <v>98</v>
      </c>
      <c r="J21">
        <v>30</v>
      </c>
      <c r="K21">
        <v>29.89</v>
      </c>
      <c r="L21">
        <v>0</v>
      </c>
    </row>
    <row r="22" spans="1:12" x14ac:dyDescent="0.35">
      <c r="A22">
        <v>55</v>
      </c>
      <c r="B22" s="3">
        <v>42073</v>
      </c>
      <c r="C22" t="s">
        <v>3</v>
      </c>
      <c r="D22">
        <v>47</v>
      </c>
      <c r="E22">
        <v>74</v>
      </c>
      <c r="F22">
        <v>54</v>
      </c>
      <c r="G22">
        <v>9</v>
      </c>
      <c r="H22">
        <f>(91+43)/2</f>
        <v>67</v>
      </c>
      <c r="I22">
        <v>91</v>
      </c>
      <c r="J22">
        <v>30.18</v>
      </c>
      <c r="K22">
        <v>30.04</v>
      </c>
      <c r="L22">
        <v>0</v>
      </c>
    </row>
    <row r="23" spans="1:12" x14ac:dyDescent="0.35">
      <c r="A23">
        <v>60</v>
      </c>
      <c r="B23" s="3">
        <v>42074</v>
      </c>
      <c r="C23" t="s">
        <v>4</v>
      </c>
      <c r="D23">
        <v>110</v>
      </c>
      <c r="E23">
        <v>78</v>
      </c>
      <c r="F23">
        <v>56</v>
      </c>
      <c r="G23">
        <v>8</v>
      </c>
      <c r="H23">
        <f>(92+37)/2</f>
        <v>64.5</v>
      </c>
      <c r="I23">
        <v>92</v>
      </c>
      <c r="J23">
        <v>30.12</v>
      </c>
      <c r="K23">
        <v>30.02</v>
      </c>
      <c r="L23">
        <v>0</v>
      </c>
    </row>
    <row r="24" spans="1:12" x14ac:dyDescent="0.35">
      <c r="A24">
        <v>55</v>
      </c>
      <c r="B24" s="3">
        <v>42076</v>
      </c>
      <c r="C24" t="s">
        <v>3</v>
      </c>
      <c r="D24">
        <v>75</v>
      </c>
      <c r="E24">
        <v>82</v>
      </c>
      <c r="F24">
        <v>60</v>
      </c>
      <c r="G24">
        <v>6</v>
      </c>
      <c r="H24">
        <f>(94+38)/2</f>
        <v>66</v>
      </c>
      <c r="I24">
        <v>94</v>
      </c>
      <c r="J24">
        <v>30</v>
      </c>
      <c r="K24">
        <v>29.91</v>
      </c>
      <c r="L24">
        <v>0</v>
      </c>
    </row>
    <row r="25" spans="1:12" x14ac:dyDescent="0.35">
      <c r="A25">
        <v>60</v>
      </c>
      <c r="B25" s="3">
        <v>42079</v>
      </c>
      <c r="C25" t="s">
        <v>4</v>
      </c>
      <c r="D25">
        <v>119</v>
      </c>
      <c r="E25">
        <v>79</v>
      </c>
      <c r="F25">
        <v>63</v>
      </c>
      <c r="G25">
        <v>10</v>
      </c>
      <c r="H25">
        <f>(97+60)/2</f>
        <v>78.5</v>
      </c>
      <c r="I25">
        <v>97</v>
      </c>
      <c r="J25">
        <v>30.09</v>
      </c>
      <c r="K25">
        <v>30</v>
      </c>
      <c r="L25">
        <v>0</v>
      </c>
    </row>
    <row r="26" spans="1:12" x14ac:dyDescent="0.35">
      <c r="A26">
        <v>55</v>
      </c>
      <c r="B26" s="3">
        <v>42081</v>
      </c>
      <c r="C26" t="s">
        <v>3</v>
      </c>
      <c r="D26">
        <v>47</v>
      </c>
      <c r="E26">
        <v>78</v>
      </c>
      <c r="F26">
        <v>60</v>
      </c>
      <c r="G26">
        <v>17</v>
      </c>
      <c r="H26">
        <f>(92+48)/2</f>
        <v>70</v>
      </c>
      <c r="I26">
        <v>92</v>
      </c>
      <c r="J26">
        <v>29.97</v>
      </c>
      <c r="K26">
        <v>29.88</v>
      </c>
      <c r="L26">
        <v>0</v>
      </c>
    </row>
    <row r="27" spans="1:12" x14ac:dyDescent="0.35">
      <c r="A27">
        <v>60</v>
      </c>
      <c r="B27" s="3">
        <v>42082</v>
      </c>
      <c r="C27" t="s">
        <v>4</v>
      </c>
      <c r="D27">
        <v>97</v>
      </c>
      <c r="E27">
        <v>82</v>
      </c>
      <c r="F27">
        <v>59</v>
      </c>
      <c r="G27">
        <v>8</v>
      </c>
      <c r="H27">
        <f>(94+34)/2</f>
        <v>64</v>
      </c>
      <c r="I27">
        <v>94</v>
      </c>
      <c r="J27">
        <v>30.01</v>
      </c>
      <c r="K27">
        <v>29.92</v>
      </c>
      <c r="L27">
        <v>0</v>
      </c>
    </row>
    <row r="28" spans="1:12" x14ac:dyDescent="0.35">
      <c r="A28">
        <v>55</v>
      </c>
      <c r="B28" s="3">
        <v>42086</v>
      </c>
      <c r="C28" t="s">
        <v>3</v>
      </c>
      <c r="D28">
        <v>78</v>
      </c>
      <c r="E28">
        <v>91</v>
      </c>
      <c r="F28">
        <v>66</v>
      </c>
      <c r="G28">
        <v>12</v>
      </c>
      <c r="H28">
        <f>(88+33)/2</f>
        <v>60.5</v>
      </c>
      <c r="I28">
        <v>88</v>
      </c>
      <c r="J28">
        <v>29.86</v>
      </c>
      <c r="K28">
        <v>29.77</v>
      </c>
      <c r="L28">
        <v>0</v>
      </c>
    </row>
    <row r="29" spans="1:12" x14ac:dyDescent="0.35">
      <c r="A29">
        <v>60</v>
      </c>
      <c r="B29" s="3">
        <v>42087</v>
      </c>
      <c r="C29" t="s">
        <v>4</v>
      </c>
      <c r="D29">
        <v>100</v>
      </c>
      <c r="E29">
        <v>94</v>
      </c>
      <c r="F29">
        <v>66</v>
      </c>
      <c r="G29">
        <v>5</v>
      </c>
      <c r="H29">
        <f>(93+24)/2</f>
        <v>58.5</v>
      </c>
      <c r="I29">
        <v>93</v>
      </c>
      <c r="J29">
        <v>29.88</v>
      </c>
      <c r="K29">
        <v>29.76</v>
      </c>
      <c r="L29">
        <v>0</v>
      </c>
    </row>
    <row r="30" spans="1:12" x14ac:dyDescent="0.35">
      <c r="A30">
        <v>55</v>
      </c>
      <c r="B30" s="3">
        <v>42089</v>
      </c>
      <c r="C30" t="s">
        <v>3</v>
      </c>
      <c r="D30">
        <v>82</v>
      </c>
      <c r="E30">
        <v>97</v>
      </c>
      <c r="F30">
        <v>68</v>
      </c>
      <c r="G30">
        <v>34</v>
      </c>
      <c r="H30">
        <f>(94+25)/2</f>
        <v>59.5</v>
      </c>
      <c r="I30">
        <v>94</v>
      </c>
      <c r="J30">
        <v>30.04</v>
      </c>
      <c r="K30">
        <v>29.85</v>
      </c>
      <c r="L30">
        <v>0</v>
      </c>
    </row>
    <row r="31" spans="1:12" x14ac:dyDescent="0.35">
      <c r="A31">
        <v>60</v>
      </c>
      <c r="B31" s="3">
        <v>42090</v>
      </c>
      <c r="C31" t="s">
        <v>4</v>
      </c>
      <c r="D31">
        <v>93</v>
      </c>
      <c r="E31">
        <v>96</v>
      </c>
      <c r="F31">
        <v>64</v>
      </c>
      <c r="G31">
        <v>15</v>
      </c>
      <c r="H31">
        <f>(73+20)/2</f>
        <v>46.5</v>
      </c>
      <c r="I31">
        <v>73</v>
      </c>
      <c r="J31">
        <v>29.97</v>
      </c>
      <c r="K31">
        <v>29.81</v>
      </c>
      <c r="L31">
        <v>0</v>
      </c>
    </row>
    <row r="32" spans="1:12" x14ac:dyDescent="0.35">
      <c r="A32">
        <v>55</v>
      </c>
      <c r="B32" s="3">
        <v>42095</v>
      </c>
      <c r="C32" t="s">
        <v>3</v>
      </c>
      <c r="D32">
        <v>78</v>
      </c>
      <c r="E32">
        <v>91</v>
      </c>
      <c r="F32">
        <v>66</v>
      </c>
      <c r="G32">
        <v>23</v>
      </c>
      <c r="H32">
        <f>(87+28)/2</f>
        <v>57.5</v>
      </c>
      <c r="I32">
        <v>87</v>
      </c>
      <c r="J32">
        <v>29.83</v>
      </c>
      <c r="K32">
        <v>29.68</v>
      </c>
      <c r="L32">
        <v>0</v>
      </c>
    </row>
    <row r="33" spans="1:12" x14ac:dyDescent="0.35">
      <c r="A33">
        <v>60</v>
      </c>
      <c r="B33" s="3">
        <v>42101</v>
      </c>
      <c r="C33" t="s">
        <v>4</v>
      </c>
      <c r="D33">
        <v>61</v>
      </c>
      <c r="E33">
        <v>86</v>
      </c>
      <c r="F33">
        <v>64</v>
      </c>
      <c r="G33">
        <v>8</v>
      </c>
      <c r="H33">
        <f>(77+44)/2</f>
        <v>60.5</v>
      </c>
      <c r="I33">
        <v>77</v>
      </c>
      <c r="J33">
        <v>29.89</v>
      </c>
      <c r="K33">
        <v>29.76</v>
      </c>
      <c r="L33">
        <v>0</v>
      </c>
    </row>
    <row r="34" spans="1:12" x14ac:dyDescent="0.35">
      <c r="A34">
        <v>55</v>
      </c>
      <c r="B34" s="3">
        <v>42103</v>
      </c>
      <c r="C34" t="s">
        <v>3</v>
      </c>
      <c r="D34">
        <v>71</v>
      </c>
      <c r="E34">
        <v>90</v>
      </c>
      <c r="F34">
        <v>62</v>
      </c>
      <c r="G34">
        <v>15</v>
      </c>
      <c r="H34">
        <f>(76+26)/2</f>
        <v>51</v>
      </c>
      <c r="I34">
        <v>76</v>
      </c>
      <c r="J34">
        <v>29.88</v>
      </c>
      <c r="K34">
        <v>29.79</v>
      </c>
      <c r="L34">
        <v>0</v>
      </c>
    </row>
    <row r="35" spans="1:12" x14ac:dyDescent="0.35">
      <c r="A35">
        <v>60</v>
      </c>
      <c r="B35" s="3">
        <v>42104</v>
      </c>
      <c r="C35" t="s">
        <v>4</v>
      </c>
      <c r="D35">
        <v>49</v>
      </c>
      <c r="E35">
        <v>94</v>
      </c>
      <c r="F35">
        <v>63</v>
      </c>
      <c r="G35">
        <v>13</v>
      </c>
      <c r="H35">
        <f>(86+19)/2</f>
        <v>52.5</v>
      </c>
      <c r="I35">
        <v>86</v>
      </c>
      <c r="J35">
        <v>29.83</v>
      </c>
      <c r="K35">
        <v>29.72</v>
      </c>
      <c r="L35">
        <v>0</v>
      </c>
    </row>
    <row r="36" spans="1:12" x14ac:dyDescent="0.35">
      <c r="A36">
        <v>60</v>
      </c>
      <c r="B36" s="3">
        <v>42109</v>
      </c>
      <c r="C36" t="s">
        <v>4</v>
      </c>
      <c r="D36">
        <v>56</v>
      </c>
      <c r="E36">
        <v>93</v>
      </c>
      <c r="F36">
        <v>69</v>
      </c>
      <c r="G36">
        <v>9</v>
      </c>
      <c r="H36">
        <f>(89+35)/2</f>
        <v>62</v>
      </c>
      <c r="I36">
        <v>89</v>
      </c>
      <c r="J36">
        <v>29.99</v>
      </c>
      <c r="K36">
        <v>29.83</v>
      </c>
      <c r="L36">
        <v>0</v>
      </c>
    </row>
    <row r="37" spans="1:12" x14ac:dyDescent="0.35">
      <c r="A37">
        <v>55</v>
      </c>
      <c r="B37" s="3">
        <v>42111</v>
      </c>
      <c r="C37" t="s">
        <v>3</v>
      </c>
      <c r="D37">
        <v>58</v>
      </c>
      <c r="E37">
        <v>95</v>
      </c>
      <c r="F37">
        <v>64</v>
      </c>
      <c r="G37">
        <v>13</v>
      </c>
      <c r="H37">
        <f>(86+24)/2</f>
        <v>55</v>
      </c>
      <c r="I37">
        <v>86</v>
      </c>
      <c r="J37">
        <v>29.9</v>
      </c>
      <c r="K37">
        <v>29.64</v>
      </c>
      <c r="L37">
        <v>0</v>
      </c>
    </row>
    <row r="38" spans="1:12" x14ac:dyDescent="0.35">
      <c r="A38">
        <v>60</v>
      </c>
      <c r="B38" s="3">
        <v>42114</v>
      </c>
      <c r="C38" t="s">
        <v>4</v>
      </c>
      <c r="D38">
        <v>75</v>
      </c>
      <c r="E38">
        <v>103</v>
      </c>
      <c r="F38">
        <v>67</v>
      </c>
      <c r="G38">
        <v>7</v>
      </c>
      <c r="H38">
        <f>(56+19)/2</f>
        <v>37.5</v>
      </c>
      <c r="I38">
        <v>56</v>
      </c>
      <c r="J38">
        <v>29.78</v>
      </c>
      <c r="K38">
        <v>29.64</v>
      </c>
      <c r="L38">
        <v>0</v>
      </c>
    </row>
    <row r="39" spans="1:12" x14ac:dyDescent="0.35">
      <c r="A39">
        <v>55</v>
      </c>
      <c r="B39" s="3">
        <v>42116</v>
      </c>
      <c r="C39" t="s">
        <v>3</v>
      </c>
      <c r="D39">
        <v>77</v>
      </c>
      <c r="E39">
        <v>101</v>
      </c>
      <c r="F39">
        <v>55</v>
      </c>
      <c r="G39">
        <v>17</v>
      </c>
      <c r="H39">
        <f>(70)/2</f>
        <v>35</v>
      </c>
      <c r="I39">
        <v>62</v>
      </c>
      <c r="J39">
        <v>29.7</v>
      </c>
      <c r="K39">
        <v>29.57</v>
      </c>
      <c r="L39">
        <v>0</v>
      </c>
    </row>
    <row r="40" spans="1:12" x14ac:dyDescent="0.35">
      <c r="A40">
        <v>60</v>
      </c>
      <c r="B40" s="3">
        <v>42117</v>
      </c>
      <c r="C40" t="s">
        <v>4</v>
      </c>
      <c r="D40">
        <v>60</v>
      </c>
      <c r="E40">
        <v>103</v>
      </c>
      <c r="F40">
        <v>58</v>
      </c>
      <c r="G40">
        <v>21</v>
      </c>
      <c r="H40">
        <f>(58+12)/2</f>
        <v>35</v>
      </c>
      <c r="I40">
        <v>58</v>
      </c>
      <c r="J40">
        <v>29.69</v>
      </c>
      <c r="K40">
        <v>29.59</v>
      </c>
      <c r="L40">
        <v>0</v>
      </c>
    </row>
    <row r="41" spans="1:12" x14ac:dyDescent="0.35">
      <c r="A41">
        <v>55</v>
      </c>
      <c r="B41" s="3">
        <v>42121</v>
      </c>
      <c r="C41" t="s">
        <v>3</v>
      </c>
      <c r="D41">
        <v>53</v>
      </c>
      <c r="E41">
        <v>98</v>
      </c>
      <c r="F41">
        <v>71</v>
      </c>
      <c r="G41">
        <v>21</v>
      </c>
      <c r="H41">
        <f>(72+35)/2</f>
        <v>53.5</v>
      </c>
      <c r="I41">
        <v>72</v>
      </c>
      <c r="J41">
        <v>29.82</v>
      </c>
      <c r="K41">
        <v>29.65</v>
      </c>
      <c r="L41">
        <v>0</v>
      </c>
    </row>
    <row r="42" spans="1:12" x14ac:dyDescent="0.35">
      <c r="A42">
        <v>55</v>
      </c>
      <c r="B42" s="3">
        <v>42125</v>
      </c>
      <c r="C42" t="s">
        <v>3</v>
      </c>
      <c r="D42">
        <v>29</v>
      </c>
      <c r="E42">
        <v>99</v>
      </c>
      <c r="F42">
        <v>69</v>
      </c>
      <c r="G42">
        <v>12</v>
      </c>
      <c r="H42">
        <v>49.5</v>
      </c>
      <c r="I42">
        <v>68</v>
      </c>
      <c r="J42">
        <v>29.76</v>
      </c>
      <c r="K42">
        <v>29.65</v>
      </c>
      <c r="L42">
        <v>0.01</v>
      </c>
    </row>
    <row r="43" spans="1:12" x14ac:dyDescent="0.35">
      <c r="A43">
        <v>60</v>
      </c>
      <c r="B43" s="3">
        <v>42129</v>
      </c>
      <c r="C43" t="s">
        <v>4</v>
      </c>
      <c r="D43">
        <v>83</v>
      </c>
      <c r="E43">
        <v>105</v>
      </c>
      <c r="F43">
        <v>58</v>
      </c>
      <c r="G43">
        <v>13</v>
      </c>
      <c r="H43">
        <v>40.5</v>
      </c>
      <c r="I43">
        <v>73</v>
      </c>
      <c r="J43">
        <v>29.75</v>
      </c>
      <c r="K43">
        <v>29.57</v>
      </c>
      <c r="L43">
        <v>0</v>
      </c>
    </row>
    <row r="44" spans="1:12" x14ac:dyDescent="0.35">
      <c r="A44">
        <v>55</v>
      </c>
      <c r="B44" s="3">
        <v>42131</v>
      </c>
      <c r="C44" t="s">
        <v>3</v>
      </c>
      <c r="D44">
        <v>89</v>
      </c>
      <c r="E44">
        <v>108</v>
      </c>
      <c r="F44">
        <v>50</v>
      </c>
      <c r="G44">
        <v>17</v>
      </c>
      <c r="H44">
        <v>14.5</v>
      </c>
      <c r="I44">
        <v>22</v>
      </c>
      <c r="J44">
        <v>29.7</v>
      </c>
      <c r="K44">
        <v>29.56</v>
      </c>
      <c r="L44">
        <v>0</v>
      </c>
    </row>
    <row r="45" spans="1:12" x14ac:dyDescent="0.35">
      <c r="A45">
        <v>60</v>
      </c>
      <c r="B45" s="3">
        <v>42132</v>
      </c>
      <c r="C45" t="s">
        <v>4</v>
      </c>
      <c r="D45">
        <v>73</v>
      </c>
      <c r="E45">
        <v>108</v>
      </c>
      <c r="F45">
        <v>55</v>
      </c>
      <c r="G45">
        <v>17</v>
      </c>
      <c r="H45">
        <v>21.5</v>
      </c>
      <c r="I45">
        <v>34</v>
      </c>
      <c r="J45">
        <v>29.7</v>
      </c>
      <c r="K45">
        <v>29.55</v>
      </c>
      <c r="L45">
        <v>0</v>
      </c>
    </row>
    <row r="46" spans="1:12" x14ac:dyDescent="0.35">
      <c r="A46">
        <v>55</v>
      </c>
      <c r="B46" s="3">
        <v>42136</v>
      </c>
      <c r="C46" t="s">
        <v>3</v>
      </c>
      <c r="D46">
        <v>91</v>
      </c>
      <c r="E46">
        <v>101</v>
      </c>
      <c r="F46">
        <v>72</v>
      </c>
      <c r="G46">
        <v>9</v>
      </c>
      <c r="H46">
        <v>47.5</v>
      </c>
      <c r="I46">
        <v>62</v>
      </c>
      <c r="J46">
        <v>29.76</v>
      </c>
      <c r="K46">
        <v>29.59</v>
      </c>
      <c r="L46">
        <v>0</v>
      </c>
    </row>
    <row r="47" spans="1:12" x14ac:dyDescent="0.35">
      <c r="A47">
        <v>60</v>
      </c>
      <c r="B47" s="3">
        <v>42137</v>
      </c>
      <c r="C47" t="s">
        <v>4</v>
      </c>
      <c r="D47">
        <v>27</v>
      </c>
      <c r="E47">
        <v>96</v>
      </c>
      <c r="F47">
        <v>70</v>
      </c>
      <c r="G47">
        <v>9</v>
      </c>
      <c r="H47">
        <v>58.5</v>
      </c>
      <c r="I47">
        <v>83</v>
      </c>
      <c r="J47">
        <v>29.76</v>
      </c>
      <c r="K47">
        <v>29.65</v>
      </c>
      <c r="L47">
        <v>0.08</v>
      </c>
    </row>
    <row r="48" spans="1:12" x14ac:dyDescent="0.35">
      <c r="A48">
        <v>55</v>
      </c>
      <c r="B48" s="3">
        <v>42139</v>
      </c>
      <c r="C48" t="s">
        <v>3</v>
      </c>
      <c r="D48">
        <v>97</v>
      </c>
      <c r="E48">
        <v>96</v>
      </c>
      <c r="F48">
        <v>68</v>
      </c>
      <c r="G48">
        <v>12</v>
      </c>
      <c r="H48">
        <v>49.5</v>
      </c>
      <c r="I48">
        <v>70</v>
      </c>
      <c r="J48">
        <v>29.78</v>
      </c>
      <c r="K48">
        <v>29.68</v>
      </c>
      <c r="L48">
        <v>0.02</v>
      </c>
    </row>
    <row r="49" spans="1:12" x14ac:dyDescent="0.35">
      <c r="A49">
        <v>60</v>
      </c>
      <c r="B49" s="3">
        <v>42142</v>
      </c>
      <c r="C49" t="s">
        <v>4</v>
      </c>
      <c r="D49">
        <v>80</v>
      </c>
      <c r="E49">
        <v>109</v>
      </c>
      <c r="F49">
        <v>69</v>
      </c>
      <c r="G49">
        <v>7</v>
      </c>
      <c r="H49">
        <v>34</v>
      </c>
      <c r="I49">
        <v>49</v>
      </c>
      <c r="J49">
        <v>29.6</v>
      </c>
      <c r="K49">
        <v>29.45</v>
      </c>
      <c r="L49">
        <v>0</v>
      </c>
    </row>
    <row r="50" spans="1:12" x14ac:dyDescent="0.35">
      <c r="A50">
        <v>55</v>
      </c>
      <c r="B50" s="3">
        <v>42144</v>
      </c>
      <c r="C50" t="s">
        <v>3</v>
      </c>
      <c r="D50">
        <v>61</v>
      </c>
      <c r="E50">
        <v>106</v>
      </c>
      <c r="F50">
        <v>62</v>
      </c>
      <c r="G50">
        <v>14</v>
      </c>
      <c r="H50">
        <v>35</v>
      </c>
      <c r="I50">
        <v>58</v>
      </c>
      <c r="J50">
        <v>29.68</v>
      </c>
      <c r="K50">
        <v>29.52</v>
      </c>
      <c r="L50">
        <v>0</v>
      </c>
    </row>
    <row r="51" spans="1:12" x14ac:dyDescent="0.35">
      <c r="A51">
        <v>60</v>
      </c>
      <c r="B51" s="3">
        <v>42145</v>
      </c>
      <c r="C51" t="s">
        <v>4</v>
      </c>
      <c r="D51">
        <v>46</v>
      </c>
      <c r="E51">
        <v>108</v>
      </c>
      <c r="F51">
        <v>61</v>
      </c>
      <c r="G51">
        <v>15</v>
      </c>
      <c r="H51">
        <v>31</v>
      </c>
      <c r="I51">
        <v>53</v>
      </c>
      <c r="J51">
        <v>29.62</v>
      </c>
      <c r="K51">
        <v>29.47</v>
      </c>
      <c r="L51">
        <v>0</v>
      </c>
    </row>
    <row r="52" spans="1:12" x14ac:dyDescent="0.35">
      <c r="A52">
        <v>55</v>
      </c>
      <c r="B52" s="3">
        <v>42149</v>
      </c>
      <c r="C52" t="s">
        <v>3</v>
      </c>
      <c r="D52">
        <v>101</v>
      </c>
      <c r="E52">
        <v>113</v>
      </c>
      <c r="F52">
        <v>63</v>
      </c>
      <c r="G52">
        <v>14</v>
      </c>
      <c r="H52">
        <v>32.5</v>
      </c>
      <c r="I52">
        <v>54</v>
      </c>
      <c r="J52">
        <v>29.48</v>
      </c>
      <c r="K52">
        <v>29.36</v>
      </c>
      <c r="L52">
        <v>0</v>
      </c>
    </row>
    <row r="53" spans="1:12" x14ac:dyDescent="0.35">
      <c r="A53">
        <v>60</v>
      </c>
      <c r="B53" s="3">
        <v>42150</v>
      </c>
      <c r="C53" t="s">
        <v>4</v>
      </c>
      <c r="D53">
        <v>97</v>
      </c>
      <c r="E53">
        <v>113</v>
      </c>
      <c r="F53">
        <v>61</v>
      </c>
      <c r="G53">
        <v>14</v>
      </c>
      <c r="H53">
        <v>20</v>
      </c>
      <c r="I53">
        <v>29</v>
      </c>
      <c r="J53">
        <v>29.57</v>
      </c>
      <c r="K53">
        <v>29.44</v>
      </c>
      <c r="L53">
        <v>0</v>
      </c>
    </row>
    <row r="54" spans="1:12" x14ac:dyDescent="0.35">
      <c r="A54">
        <v>55</v>
      </c>
      <c r="B54" s="3">
        <v>42152</v>
      </c>
      <c r="C54" t="s">
        <v>3</v>
      </c>
      <c r="D54">
        <v>77</v>
      </c>
      <c r="E54">
        <v>106</v>
      </c>
      <c r="F54">
        <v>63</v>
      </c>
      <c r="G54">
        <v>20</v>
      </c>
      <c r="H54">
        <v>28.5</v>
      </c>
      <c r="I54">
        <v>41</v>
      </c>
      <c r="J54">
        <v>29.61</v>
      </c>
      <c r="K54">
        <v>29.47</v>
      </c>
      <c r="L54">
        <v>0</v>
      </c>
    </row>
    <row r="55" spans="1:12" x14ac:dyDescent="0.35">
      <c r="A55">
        <v>60</v>
      </c>
      <c r="B55" s="3">
        <v>42156</v>
      </c>
      <c r="C55" t="s">
        <v>4</v>
      </c>
      <c r="D55">
        <v>28</v>
      </c>
      <c r="E55">
        <v>98</v>
      </c>
      <c r="F55">
        <v>63</v>
      </c>
      <c r="G55">
        <v>18</v>
      </c>
      <c r="H55">
        <v>51</v>
      </c>
      <c r="I55">
        <v>79</v>
      </c>
      <c r="J55">
        <v>29.81</v>
      </c>
      <c r="K55">
        <v>29.48</v>
      </c>
      <c r="L55">
        <v>0.12</v>
      </c>
    </row>
    <row r="56" spans="1:12" x14ac:dyDescent="0.35">
      <c r="A56">
        <v>55</v>
      </c>
      <c r="B56" s="3">
        <v>42158</v>
      </c>
      <c r="C56" t="s">
        <v>3</v>
      </c>
      <c r="D56">
        <v>77</v>
      </c>
      <c r="E56">
        <v>93</v>
      </c>
      <c r="F56">
        <v>68</v>
      </c>
      <c r="G56">
        <v>7</v>
      </c>
      <c r="H56">
        <v>48.5</v>
      </c>
      <c r="I56">
        <v>61</v>
      </c>
      <c r="J56">
        <v>29.7</v>
      </c>
      <c r="K56">
        <v>29.61</v>
      </c>
      <c r="L56">
        <v>0</v>
      </c>
    </row>
    <row r="57" spans="1:12" x14ac:dyDescent="0.35">
      <c r="A57">
        <v>60</v>
      </c>
      <c r="B57" s="3">
        <v>42159</v>
      </c>
      <c r="C57" t="s">
        <v>4</v>
      </c>
      <c r="D57">
        <v>93</v>
      </c>
      <c r="E57">
        <v>101</v>
      </c>
      <c r="F57">
        <v>70</v>
      </c>
      <c r="G57">
        <v>8</v>
      </c>
      <c r="H57">
        <v>48.5</v>
      </c>
      <c r="I57">
        <v>70</v>
      </c>
      <c r="J57">
        <v>29.71</v>
      </c>
      <c r="K57">
        <v>29.58</v>
      </c>
      <c r="L57">
        <v>0</v>
      </c>
    </row>
    <row r="58" spans="1:12" x14ac:dyDescent="0.35">
      <c r="A58">
        <v>55</v>
      </c>
      <c r="B58" s="3">
        <v>42163</v>
      </c>
      <c r="C58" t="s">
        <v>3</v>
      </c>
      <c r="D58">
        <v>126</v>
      </c>
      <c r="E58">
        <v>109</v>
      </c>
      <c r="F58">
        <v>68</v>
      </c>
      <c r="G58">
        <v>14</v>
      </c>
      <c r="H58">
        <v>39.5</v>
      </c>
      <c r="I58">
        <v>65</v>
      </c>
      <c r="J58">
        <v>29.54</v>
      </c>
      <c r="K58">
        <v>29.44</v>
      </c>
      <c r="L58">
        <v>0</v>
      </c>
    </row>
    <row r="59" spans="1:12" x14ac:dyDescent="0.35">
      <c r="A59">
        <v>60</v>
      </c>
      <c r="B59" s="3">
        <v>42164</v>
      </c>
      <c r="C59" t="s">
        <v>4</v>
      </c>
      <c r="D59">
        <v>126</v>
      </c>
      <c r="E59">
        <v>108</v>
      </c>
      <c r="F59">
        <v>65</v>
      </c>
      <c r="G59">
        <v>17</v>
      </c>
      <c r="H59">
        <v>31</v>
      </c>
      <c r="I59">
        <v>47</v>
      </c>
      <c r="J59">
        <v>29.54</v>
      </c>
      <c r="K59">
        <v>29.46</v>
      </c>
      <c r="L59">
        <v>0</v>
      </c>
    </row>
    <row r="60" spans="1:12" x14ac:dyDescent="0.35">
      <c r="A60">
        <v>55</v>
      </c>
      <c r="B60" s="3">
        <v>42166</v>
      </c>
      <c r="C60" t="s">
        <v>3</v>
      </c>
      <c r="D60">
        <v>76</v>
      </c>
      <c r="E60">
        <v>106</v>
      </c>
      <c r="F60">
        <v>70</v>
      </c>
      <c r="G60">
        <v>18</v>
      </c>
      <c r="H60">
        <v>33.5</v>
      </c>
      <c r="I60">
        <v>44</v>
      </c>
      <c r="J60">
        <v>29.61</v>
      </c>
      <c r="K60">
        <v>29.44</v>
      </c>
      <c r="L60">
        <v>0</v>
      </c>
    </row>
    <row r="61" spans="1:12" x14ac:dyDescent="0.35">
      <c r="A61">
        <v>60</v>
      </c>
      <c r="B61" s="3">
        <v>42167</v>
      </c>
      <c r="C61" t="s">
        <v>4</v>
      </c>
      <c r="D61">
        <v>119</v>
      </c>
      <c r="E61">
        <v>106</v>
      </c>
      <c r="F61">
        <v>70</v>
      </c>
      <c r="G61">
        <v>14</v>
      </c>
      <c r="H61">
        <v>32.5</v>
      </c>
      <c r="I61">
        <v>46</v>
      </c>
      <c r="J61">
        <v>29.59</v>
      </c>
      <c r="K61">
        <v>29.38</v>
      </c>
      <c r="L61">
        <v>0</v>
      </c>
    </row>
    <row r="62" spans="1:12" x14ac:dyDescent="0.35">
      <c r="A62">
        <v>55</v>
      </c>
      <c r="B62" s="3">
        <v>42171</v>
      </c>
      <c r="C62" t="s">
        <v>3</v>
      </c>
      <c r="D62">
        <v>55</v>
      </c>
      <c r="E62">
        <v>101</v>
      </c>
      <c r="F62">
        <v>74</v>
      </c>
      <c r="G62">
        <v>8</v>
      </c>
      <c r="H62">
        <v>54</v>
      </c>
      <c r="I62">
        <v>79</v>
      </c>
      <c r="J62">
        <v>29.57</v>
      </c>
      <c r="K62">
        <v>29.43</v>
      </c>
      <c r="L62">
        <v>0</v>
      </c>
    </row>
    <row r="63" spans="1:12" x14ac:dyDescent="0.35">
      <c r="A63">
        <v>60</v>
      </c>
      <c r="B63" s="3">
        <v>42172</v>
      </c>
      <c r="C63" t="s">
        <v>4</v>
      </c>
      <c r="D63">
        <v>34</v>
      </c>
      <c r="E63">
        <v>103</v>
      </c>
      <c r="F63">
        <v>74</v>
      </c>
      <c r="G63">
        <v>7</v>
      </c>
      <c r="H63">
        <v>50.5</v>
      </c>
      <c r="I63">
        <v>73</v>
      </c>
      <c r="J63">
        <v>29.55</v>
      </c>
      <c r="K63">
        <v>29.37</v>
      </c>
      <c r="L63">
        <v>0</v>
      </c>
    </row>
    <row r="64" spans="1:12" x14ac:dyDescent="0.35">
      <c r="A64">
        <v>55</v>
      </c>
      <c r="B64" s="3">
        <v>42174</v>
      </c>
      <c r="C64" t="s">
        <v>3</v>
      </c>
      <c r="D64">
        <v>42</v>
      </c>
      <c r="E64">
        <v>108</v>
      </c>
      <c r="F64">
        <v>77</v>
      </c>
      <c r="G64">
        <v>12</v>
      </c>
      <c r="H64">
        <v>44.5</v>
      </c>
      <c r="I64">
        <v>61</v>
      </c>
      <c r="J64">
        <v>29.48</v>
      </c>
      <c r="K64">
        <v>29.35</v>
      </c>
      <c r="L64">
        <v>0</v>
      </c>
    </row>
    <row r="65" spans="1:12" x14ac:dyDescent="0.35">
      <c r="A65">
        <v>55</v>
      </c>
      <c r="B65" s="3">
        <v>42179</v>
      </c>
      <c r="C65" t="s">
        <v>3</v>
      </c>
      <c r="D65">
        <v>112</v>
      </c>
      <c r="E65">
        <v>98</v>
      </c>
      <c r="F65">
        <v>77</v>
      </c>
      <c r="G65">
        <v>6</v>
      </c>
      <c r="H65">
        <v>46.5</v>
      </c>
      <c r="I65">
        <v>89</v>
      </c>
      <c r="J65">
        <v>29.46</v>
      </c>
      <c r="K65">
        <v>29.32</v>
      </c>
      <c r="L65">
        <v>0.24</v>
      </c>
    </row>
    <row r="66" spans="1:12" x14ac:dyDescent="0.35">
      <c r="A66">
        <v>60</v>
      </c>
      <c r="B66" s="3">
        <v>42180</v>
      </c>
      <c r="C66" t="s">
        <v>4</v>
      </c>
      <c r="D66">
        <v>38</v>
      </c>
      <c r="E66">
        <v>87</v>
      </c>
      <c r="F66">
        <v>75</v>
      </c>
      <c r="G66">
        <v>7</v>
      </c>
      <c r="H66">
        <v>81.5</v>
      </c>
      <c r="I66">
        <v>97</v>
      </c>
      <c r="J66">
        <v>29.42</v>
      </c>
      <c r="K66">
        <v>29.34</v>
      </c>
      <c r="L66">
        <v>0.01</v>
      </c>
    </row>
    <row r="67" spans="1:12" x14ac:dyDescent="0.35">
      <c r="A67">
        <v>55</v>
      </c>
      <c r="B67" s="3">
        <v>42184</v>
      </c>
      <c r="C67" t="s">
        <v>3</v>
      </c>
      <c r="D67">
        <v>100</v>
      </c>
      <c r="E67">
        <v>96</v>
      </c>
      <c r="F67">
        <v>75</v>
      </c>
      <c r="G67">
        <v>12</v>
      </c>
      <c r="H67">
        <v>58.5</v>
      </c>
      <c r="I67">
        <v>72</v>
      </c>
      <c r="J67">
        <v>29.73</v>
      </c>
      <c r="K67">
        <v>29.57</v>
      </c>
      <c r="L67">
        <v>0</v>
      </c>
    </row>
    <row r="68" spans="1:12" x14ac:dyDescent="0.35">
      <c r="A68">
        <v>60</v>
      </c>
      <c r="B68" s="3">
        <v>42186</v>
      </c>
      <c r="C68" t="s">
        <v>4</v>
      </c>
      <c r="D68">
        <v>67</v>
      </c>
      <c r="E68">
        <v>100</v>
      </c>
      <c r="F68">
        <v>74</v>
      </c>
      <c r="G68">
        <v>6</v>
      </c>
      <c r="H68">
        <v>58.5</v>
      </c>
      <c r="I68">
        <v>77</v>
      </c>
      <c r="J68">
        <v>29.63</v>
      </c>
      <c r="K68">
        <v>29.5</v>
      </c>
      <c r="L68">
        <v>0</v>
      </c>
    </row>
    <row r="69" spans="1:12" x14ac:dyDescent="0.35">
      <c r="A69">
        <v>55</v>
      </c>
      <c r="B69" s="3">
        <v>42188</v>
      </c>
      <c r="C69" t="s">
        <v>3</v>
      </c>
      <c r="D69">
        <v>82</v>
      </c>
      <c r="E69">
        <v>103</v>
      </c>
      <c r="F69">
        <v>73</v>
      </c>
      <c r="G69">
        <v>16</v>
      </c>
      <c r="H69">
        <v>46</v>
      </c>
      <c r="I69">
        <v>63</v>
      </c>
      <c r="J69">
        <v>29.57</v>
      </c>
      <c r="K69">
        <v>29.44</v>
      </c>
      <c r="L69">
        <v>0</v>
      </c>
    </row>
    <row r="70" spans="1:12" x14ac:dyDescent="0.35">
      <c r="A70">
        <v>55</v>
      </c>
      <c r="B70" s="3">
        <v>42193</v>
      </c>
      <c r="C70" t="s">
        <v>3</v>
      </c>
      <c r="D70">
        <v>92</v>
      </c>
      <c r="E70">
        <v>96</v>
      </c>
      <c r="F70">
        <v>79</v>
      </c>
      <c r="G70">
        <v>7</v>
      </c>
      <c r="H70">
        <v>74</v>
      </c>
      <c r="I70">
        <v>93</v>
      </c>
      <c r="J70">
        <v>29.54</v>
      </c>
      <c r="K70">
        <v>29.42</v>
      </c>
      <c r="L70">
        <v>0</v>
      </c>
    </row>
    <row r="71" spans="1:12" x14ac:dyDescent="0.35">
      <c r="A71">
        <v>55</v>
      </c>
      <c r="B71" s="3">
        <v>42198</v>
      </c>
      <c r="C71" t="s">
        <v>3</v>
      </c>
      <c r="D71">
        <v>85</v>
      </c>
      <c r="E71">
        <v>92</v>
      </c>
      <c r="F71">
        <v>77</v>
      </c>
      <c r="G71">
        <v>7</v>
      </c>
      <c r="H71">
        <v>75.5</v>
      </c>
      <c r="I71">
        <v>97</v>
      </c>
      <c r="J71">
        <v>29.61</v>
      </c>
      <c r="K71">
        <v>29.47</v>
      </c>
      <c r="L71">
        <v>0</v>
      </c>
    </row>
    <row r="72" spans="1:12" x14ac:dyDescent="0.35">
      <c r="A72">
        <v>60</v>
      </c>
      <c r="B72" s="3">
        <v>42199</v>
      </c>
      <c r="C72" t="s">
        <v>4</v>
      </c>
      <c r="D72">
        <v>102</v>
      </c>
      <c r="E72">
        <v>96</v>
      </c>
      <c r="F72">
        <v>78</v>
      </c>
      <c r="G72">
        <v>12</v>
      </c>
      <c r="H72">
        <v>69</v>
      </c>
      <c r="I72">
        <v>87</v>
      </c>
      <c r="J72">
        <v>29.55</v>
      </c>
      <c r="K72">
        <v>29.42</v>
      </c>
      <c r="L72">
        <v>0</v>
      </c>
    </row>
    <row r="73" spans="1:12" x14ac:dyDescent="0.35">
      <c r="A73">
        <v>55</v>
      </c>
      <c r="B73" s="3">
        <v>42201</v>
      </c>
      <c r="C73" t="s">
        <v>3</v>
      </c>
      <c r="D73">
        <v>83</v>
      </c>
      <c r="E73">
        <v>99</v>
      </c>
      <c r="F73">
        <v>76</v>
      </c>
      <c r="G73">
        <v>12</v>
      </c>
      <c r="H73">
        <v>61.5</v>
      </c>
      <c r="I73">
        <v>79</v>
      </c>
      <c r="J73">
        <v>29.43</v>
      </c>
      <c r="K73">
        <v>29.31</v>
      </c>
      <c r="L73">
        <v>0</v>
      </c>
    </row>
    <row r="74" spans="1:12" x14ac:dyDescent="0.35">
      <c r="A74">
        <v>60</v>
      </c>
      <c r="B74" s="3">
        <v>42202</v>
      </c>
      <c r="C74" t="s">
        <v>4</v>
      </c>
      <c r="D74">
        <v>75</v>
      </c>
      <c r="E74">
        <v>94</v>
      </c>
      <c r="F74">
        <v>80</v>
      </c>
      <c r="G74">
        <v>9</v>
      </c>
      <c r="H74">
        <v>74</v>
      </c>
      <c r="I74">
        <v>87</v>
      </c>
      <c r="J74">
        <v>29.48</v>
      </c>
      <c r="K74">
        <v>29.43</v>
      </c>
      <c r="L74">
        <v>0</v>
      </c>
    </row>
    <row r="75" spans="1:12" x14ac:dyDescent="0.35">
      <c r="A75">
        <v>55</v>
      </c>
      <c r="B75" s="3">
        <v>42206</v>
      </c>
      <c r="C75" t="s">
        <v>3</v>
      </c>
      <c r="D75">
        <v>42</v>
      </c>
      <c r="E75">
        <v>96</v>
      </c>
      <c r="F75">
        <v>79</v>
      </c>
      <c r="G75">
        <v>8</v>
      </c>
      <c r="H75">
        <v>68.5</v>
      </c>
      <c r="I75">
        <v>88</v>
      </c>
      <c r="J75">
        <v>29.57</v>
      </c>
      <c r="K75">
        <v>29.47</v>
      </c>
      <c r="L75">
        <v>0</v>
      </c>
    </row>
    <row r="76" spans="1:12" x14ac:dyDescent="0.35">
      <c r="A76">
        <v>60</v>
      </c>
      <c r="B76" s="3">
        <v>42207</v>
      </c>
      <c r="C76" t="s">
        <v>4</v>
      </c>
      <c r="D76">
        <v>44</v>
      </c>
      <c r="E76">
        <v>98</v>
      </c>
      <c r="F76">
        <v>79</v>
      </c>
      <c r="G76">
        <v>7</v>
      </c>
      <c r="H76">
        <v>62.5</v>
      </c>
      <c r="I76">
        <v>82</v>
      </c>
      <c r="J76">
        <v>29.62</v>
      </c>
      <c r="K76">
        <v>29.47</v>
      </c>
      <c r="L76">
        <v>0</v>
      </c>
    </row>
    <row r="77" spans="1:12" x14ac:dyDescent="0.35">
      <c r="A77">
        <v>55</v>
      </c>
      <c r="B77" s="3">
        <v>42209</v>
      </c>
      <c r="C77" t="s">
        <v>3</v>
      </c>
      <c r="D77">
        <v>62</v>
      </c>
      <c r="E77">
        <v>97</v>
      </c>
      <c r="F77">
        <v>79</v>
      </c>
      <c r="G77">
        <v>9</v>
      </c>
      <c r="H77">
        <v>70.5</v>
      </c>
      <c r="I77">
        <v>74</v>
      </c>
      <c r="J77">
        <v>29.62</v>
      </c>
      <c r="K77">
        <v>29.48</v>
      </c>
      <c r="L77">
        <v>0</v>
      </c>
    </row>
    <row r="78" spans="1:12" x14ac:dyDescent="0.35">
      <c r="A78">
        <v>60</v>
      </c>
      <c r="B78" s="3">
        <v>42212</v>
      </c>
      <c r="C78" t="s">
        <v>4</v>
      </c>
      <c r="D78">
        <v>131</v>
      </c>
      <c r="E78">
        <v>94</v>
      </c>
      <c r="F78">
        <v>76</v>
      </c>
      <c r="G78">
        <v>12</v>
      </c>
      <c r="H78">
        <v>68</v>
      </c>
      <c r="I78">
        <v>84</v>
      </c>
      <c r="J78">
        <v>29.59</v>
      </c>
      <c r="K78">
        <v>29.48</v>
      </c>
      <c r="L78">
        <v>0.01</v>
      </c>
    </row>
    <row r="79" spans="1:12" x14ac:dyDescent="0.35">
      <c r="A79">
        <v>55</v>
      </c>
      <c r="B79" s="3">
        <v>42214</v>
      </c>
      <c r="C79" t="s">
        <v>3</v>
      </c>
      <c r="D79">
        <v>86</v>
      </c>
      <c r="E79">
        <v>89</v>
      </c>
      <c r="F79">
        <v>74</v>
      </c>
      <c r="G79">
        <v>9</v>
      </c>
      <c r="H79">
        <v>64</v>
      </c>
      <c r="I79">
        <v>73</v>
      </c>
      <c r="J79">
        <v>29.53</v>
      </c>
      <c r="K79">
        <v>29.41</v>
      </c>
      <c r="L79">
        <v>0</v>
      </c>
    </row>
    <row r="80" spans="1:12" x14ac:dyDescent="0.35">
      <c r="A80">
        <v>60</v>
      </c>
      <c r="B80" s="3">
        <v>42215</v>
      </c>
      <c r="C80" t="s">
        <v>4</v>
      </c>
      <c r="D80">
        <v>89</v>
      </c>
      <c r="E80">
        <v>88</v>
      </c>
      <c r="F80">
        <v>75</v>
      </c>
      <c r="G80">
        <v>9</v>
      </c>
      <c r="H80">
        <v>69</v>
      </c>
      <c r="I80">
        <v>78</v>
      </c>
      <c r="J80">
        <v>29.53</v>
      </c>
      <c r="K80">
        <v>29.46</v>
      </c>
      <c r="L80">
        <v>0.02</v>
      </c>
    </row>
    <row r="81" spans="1:12" x14ac:dyDescent="0.35">
      <c r="A81">
        <v>55</v>
      </c>
      <c r="B81" s="3">
        <v>42220</v>
      </c>
      <c r="C81" t="s">
        <v>3</v>
      </c>
      <c r="D81">
        <v>66</v>
      </c>
      <c r="E81">
        <v>98</v>
      </c>
      <c r="F81">
        <v>78</v>
      </c>
      <c r="G81">
        <v>6</v>
      </c>
      <c r="H81">
        <v>65.5</v>
      </c>
      <c r="I81">
        <v>84</v>
      </c>
      <c r="J81">
        <v>29.59</v>
      </c>
      <c r="K81">
        <v>29.44</v>
      </c>
      <c r="L81">
        <v>0.01</v>
      </c>
    </row>
    <row r="82" spans="1:12" x14ac:dyDescent="0.35">
      <c r="A82">
        <v>60</v>
      </c>
      <c r="B82" s="3">
        <v>42221</v>
      </c>
      <c r="C82" t="s">
        <v>4</v>
      </c>
      <c r="D82">
        <v>61</v>
      </c>
      <c r="E82">
        <v>95</v>
      </c>
      <c r="F82">
        <v>80</v>
      </c>
      <c r="G82">
        <v>7</v>
      </c>
      <c r="H82">
        <v>72</v>
      </c>
      <c r="I82">
        <v>86</v>
      </c>
      <c r="J82">
        <v>29.52</v>
      </c>
      <c r="K82">
        <v>29.45</v>
      </c>
      <c r="L82">
        <v>0.03</v>
      </c>
    </row>
    <row r="83" spans="1:12" x14ac:dyDescent="0.35">
      <c r="A83">
        <v>55</v>
      </c>
      <c r="B83" s="3">
        <v>42223</v>
      </c>
      <c r="C83" t="s">
        <v>3</v>
      </c>
      <c r="D83">
        <v>52</v>
      </c>
      <c r="E83">
        <v>93</v>
      </c>
      <c r="F83">
        <v>80</v>
      </c>
      <c r="G83">
        <v>9</v>
      </c>
      <c r="H83">
        <v>77</v>
      </c>
      <c r="I83">
        <v>95</v>
      </c>
      <c r="J83">
        <v>29.59</v>
      </c>
      <c r="K83">
        <v>29.49</v>
      </c>
      <c r="L83">
        <v>0.63</v>
      </c>
    </row>
    <row r="84" spans="1:12" x14ac:dyDescent="0.35">
      <c r="A84">
        <v>60</v>
      </c>
      <c r="B84" s="3">
        <v>42226</v>
      </c>
      <c r="C84" t="s">
        <v>4</v>
      </c>
      <c r="D84">
        <v>87</v>
      </c>
      <c r="E84">
        <v>94</v>
      </c>
      <c r="F84">
        <v>80</v>
      </c>
      <c r="G84">
        <v>0</v>
      </c>
      <c r="H84">
        <v>75</v>
      </c>
      <c r="I84">
        <v>94</v>
      </c>
      <c r="J84">
        <v>29.58</v>
      </c>
      <c r="K84">
        <v>29.46</v>
      </c>
      <c r="L84">
        <v>0</v>
      </c>
    </row>
    <row r="85" spans="1:12" x14ac:dyDescent="0.35">
      <c r="A85">
        <v>55</v>
      </c>
      <c r="B85" s="3">
        <v>42228</v>
      </c>
      <c r="C85" t="s">
        <v>3</v>
      </c>
      <c r="D85">
        <v>36</v>
      </c>
      <c r="E85">
        <v>95</v>
      </c>
      <c r="F85">
        <v>79</v>
      </c>
      <c r="G85">
        <v>0</v>
      </c>
      <c r="H85">
        <v>72.5</v>
      </c>
      <c r="I85">
        <v>91</v>
      </c>
      <c r="J85">
        <v>29.7</v>
      </c>
      <c r="K85">
        <v>29.55</v>
      </c>
      <c r="L85">
        <v>0</v>
      </c>
    </row>
    <row r="86" spans="1:12" x14ac:dyDescent="0.35">
      <c r="A86">
        <v>60</v>
      </c>
      <c r="B86" s="3">
        <v>42229</v>
      </c>
      <c r="C86" t="s">
        <v>4</v>
      </c>
      <c r="D86">
        <v>95</v>
      </c>
      <c r="E86">
        <v>96</v>
      </c>
      <c r="F86">
        <v>80</v>
      </c>
      <c r="G86">
        <v>2</v>
      </c>
      <c r="H86">
        <v>69.5</v>
      </c>
      <c r="I86">
        <v>87</v>
      </c>
      <c r="J86">
        <v>29.64</v>
      </c>
      <c r="K86">
        <v>29.53</v>
      </c>
      <c r="L86">
        <v>0</v>
      </c>
    </row>
    <row r="87" spans="1:12" x14ac:dyDescent="0.35">
      <c r="A87">
        <v>55</v>
      </c>
      <c r="B87" s="3">
        <v>42233</v>
      </c>
      <c r="C87" t="s">
        <v>3</v>
      </c>
      <c r="D87">
        <v>44</v>
      </c>
      <c r="E87">
        <v>95</v>
      </c>
      <c r="F87">
        <v>80</v>
      </c>
      <c r="G87">
        <v>4</v>
      </c>
      <c r="H87">
        <v>73</v>
      </c>
      <c r="I87">
        <v>87</v>
      </c>
      <c r="J87">
        <v>29.62</v>
      </c>
      <c r="K87">
        <v>29.5</v>
      </c>
      <c r="L87">
        <v>0</v>
      </c>
    </row>
    <row r="88" spans="1:12" x14ac:dyDescent="0.35">
      <c r="A88">
        <v>60</v>
      </c>
      <c r="B88" s="3">
        <v>42234</v>
      </c>
      <c r="C88" t="s">
        <v>4</v>
      </c>
      <c r="D88">
        <v>62</v>
      </c>
      <c r="E88">
        <v>96</v>
      </c>
      <c r="F88">
        <v>77</v>
      </c>
      <c r="G88">
        <v>10</v>
      </c>
      <c r="H88">
        <v>69.5</v>
      </c>
      <c r="I88">
        <v>89</v>
      </c>
      <c r="J88">
        <v>29.63</v>
      </c>
      <c r="K88">
        <v>29.57</v>
      </c>
      <c r="L88">
        <v>0.08</v>
      </c>
    </row>
    <row r="89" spans="1:12" x14ac:dyDescent="0.35">
      <c r="A89">
        <v>55</v>
      </c>
      <c r="B89" s="3">
        <v>42236</v>
      </c>
      <c r="C89" t="s">
        <v>3</v>
      </c>
      <c r="D89">
        <v>32</v>
      </c>
      <c r="E89">
        <v>94</v>
      </c>
      <c r="F89">
        <v>75</v>
      </c>
      <c r="G89">
        <v>17</v>
      </c>
      <c r="H89">
        <v>58.5</v>
      </c>
      <c r="I89">
        <v>71</v>
      </c>
      <c r="J89">
        <v>29.63</v>
      </c>
      <c r="K89">
        <v>29.53</v>
      </c>
      <c r="L89">
        <v>0</v>
      </c>
    </row>
    <row r="90" spans="1:12" x14ac:dyDescent="0.35">
      <c r="A90">
        <v>60</v>
      </c>
      <c r="B90" s="3">
        <v>42237</v>
      </c>
      <c r="C90" t="s">
        <v>4</v>
      </c>
      <c r="D90">
        <v>84</v>
      </c>
      <c r="E90">
        <v>93</v>
      </c>
      <c r="F90">
        <v>77</v>
      </c>
      <c r="G90">
        <v>12</v>
      </c>
      <c r="H90">
        <v>72</v>
      </c>
      <c r="I90">
        <v>90</v>
      </c>
      <c r="J90">
        <v>29.63</v>
      </c>
      <c r="K90">
        <v>29.54</v>
      </c>
      <c r="L90">
        <v>0.28000000000000003</v>
      </c>
    </row>
    <row r="91" spans="1:12" x14ac:dyDescent="0.35">
      <c r="A91">
        <v>55</v>
      </c>
      <c r="B91" s="3">
        <v>42241</v>
      </c>
      <c r="C91" t="s">
        <v>3</v>
      </c>
      <c r="D91">
        <v>58</v>
      </c>
      <c r="E91">
        <v>96</v>
      </c>
      <c r="F91">
        <v>76</v>
      </c>
      <c r="G91">
        <v>13</v>
      </c>
      <c r="H91">
        <v>59</v>
      </c>
      <c r="I91">
        <v>75</v>
      </c>
      <c r="J91">
        <v>29.6</v>
      </c>
      <c r="K91">
        <v>29.49</v>
      </c>
      <c r="L91">
        <v>0</v>
      </c>
    </row>
    <row r="92" spans="1:12" x14ac:dyDescent="0.35">
      <c r="A92">
        <v>60</v>
      </c>
      <c r="B92" s="3">
        <v>42242</v>
      </c>
      <c r="C92" t="s">
        <v>4</v>
      </c>
      <c r="D92">
        <v>71</v>
      </c>
      <c r="E92">
        <v>97</v>
      </c>
      <c r="F92">
        <v>77</v>
      </c>
      <c r="G92">
        <v>9</v>
      </c>
      <c r="H92">
        <v>59</v>
      </c>
      <c r="I92">
        <v>76</v>
      </c>
      <c r="J92">
        <v>29.62</v>
      </c>
      <c r="K92">
        <v>29.5</v>
      </c>
      <c r="L92">
        <v>0</v>
      </c>
    </row>
    <row r="93" spans="1:12" x14ac:dyDescent="0.35">
      <c r="A93">
        <v>55</v>
      </c>
      <c r="B93" s="3">
        <v>42244</v>
      </c>
      <c r="C93" t="s">
        <v>3</v>
      </c>
      <c r="D93">
        <v>65</v>
      </c>
      <c r="E93">
        <v>98</v>
      </c>
      <c r="F93">
        <v>79</v>
      </c>
      <c r="G93">
        <v>5</v>
      </c>
      <c r="H93">
        <v>60</v>
      </c>
      <c r="I93">
        <v>79</v>
      </c>
      <c r="J93">
        <v>29.66</v>
      </c>
      <c r="K93">
        <v>29.55</v>
      </c>
      <c r="L93">
        <v>0</v>
      </c>
    </row>
    <row r="94" spans="1:12" x14ac:dyDescent="0.35">
      <c r="A94">
        <v>60</v>
      </c>
      <c r="B94" s="3">
        <v>42248</v>
      </c>
      <c r="C94" t="s">
        <v>4</v>
      </c>
      <c r="D94">
        <v>74</v>
      </c>
      <c r="E94">
        <v>97</v>
      </c>
      <c r="F94">
        <v>72</v>
      </c>
      <c r="G94">
        <v>16</v>
      </c>
      <c r="H94">
        <v>48.5</v>
      </c>
      <c r="I94">
        <v>66</v>
      </c>
      <c r="J94">
        <v>29.6</v>
      </c>
      <c r="K94">
        <v>29.5</v>
      </c>
      <c r="L94">
        <v>0</v>
      </c>
    </row>
    <row r="95" spans="1:12" x14ac:dyDescent="0.35">
      <c r="A95">
        <v>55</v>
      </c>
      <c r="B95" s="3">
        <v>42250</v>
      </c>
      <c r="C95" t="s">
        <v>3</v>
      </c>
      <c r="D95">
        <v>87</v>
      </c>
      <c r="E95">
        <v>97</v>
      </c>
      <c r="F95">
        <v>71</v>
      </c>
      <c r="G95">
        <v>16</v>
      </c>
      <c r="H95">
        <v>48</v>
      </c>
      <c r="I95">
        <v>65</v>
      </c>
      <c r="J95">
        <v>29.74</v>
      </c>
      <c r="K95">
        <v>29.63</v>
      </c>
      <c r="L95">
        <v>0</v>
      </c>
    </row>
    <row r="96" spans="1:12" x14ac:dyDescent="0.35">
      <c r="A96">
        <v>60</v>
      </c>
      <c r="B96" s="3">
        <v>42251</v>
      </c>
      <c r="C96" t="s">
        <v>4</v>
      </c>
      <c r="D96">
        <v>93</v>
      </c>
      <c r="E96">
        <v>98</v>
      </c>
      <c r="F96">
        <v>68</v>
      </c>
      <c r="G96">
        <v>14</v>
      </c>
      <c r="H96">
        <v>44.5</v>
      </c>
      <c r="I96">
        <v>67</v>
      </c>
      <c r="J96">
        <v>29.81</v>
      </c>
      <c r="K96">
        <v>29.73</v>
      </c>
      <c r="L96">
        <v>0</v>
      </c>
    </row>
    <row r="97" spans="1:12" x14ac:dyDescent="0.35">
      <c r="A97">
        <v>55</v>
      </c>
      <c r="B97" s="3">
        <v>42255</v>
      </c>
      <c r="C97" t="s">
        <v>3</v>
      </c>
      <c r="D97">
        <v>28</v>
      </c>
      <c r="E97">
        <v>97</v>
      </c>
      <c r="F97">
        <v>71</v>
      </c>
      <c r="G97">
        <v>22</v>
      </c>
      <c r="H97">
        <v>49</v>
      </c>
      <c r="I97">
        <v>67</v>
      </c>
      <c r="J97">
        <v>29.75</v>
      </c>
      <c r="K97">
        <v>29.65</v>
      </c>
      <c r="L97">
        <v>0</v>
      </c>
    </row>
    <row r="98" spans="1:12" x14ac:dyDescent="0.35">
      <c r="A98">
        <v>60</v>
      </c>
      <c r="B98" s="3">
        <v>42256</v>
      </c>
      <c r="C98" t="s">
        <v>4</v>
      </c>
      <c r="D98">
        <v>80</v>
      </c>
      <c r="E98">
        <v>98</v>
      </c>
      <c r="F98">
        <v>69</v>
      </c>
      <c r="G98">
        <v>20</v>
      </c>
      <c r="H98">
        <v>45.5</v>
      </c>
      <c r="I98">
        <v>74</v>
      </c>
      <c r="J98">
        <v>29.75</v>
      </c>
      <c r="K98">
        <v>29.65</v>
      </c>
      <c r="L98">
        <v>0</v>
      </c>
    </row>
    <row r="99" spans="1:12" x14ac:dyDescent="0.35">
      <c r="A99">
        <v>55</v>
      </c>
      <c r="B99" s="3">
        <v>42258</v>
      </c>
      <c r="C99" t="s">
        <v>3</v>
      </c>
      <c r="D99">
        <v>78</v>
      </c>
      <c r="E99">
        <v>96</v>
      </c>
      <c r="F99">
        <v>70</v>
      </c>
      <c r="G99">
        <v>9</v>
      </c>
      <c r="H99">
        <v>50</v>
      </c>
      <c r="I99">
        <v>75</v>
      </c>
      <c r="J99">
        <v>29.8</v>
      </c>
      <c r="K99">
        <v>29.65</v>
      </c>
      <c r="L99">
        <v>0</v>
      </c>
    </row>
    <row r="100" spans="1:12" x14ac:dyDescent="0.35">
      <c r="A100">
        <v>60</v>
      </c>
      <c r="B100" s="3">
        <v>42261</v>
      </c>
      <c r="C100" t="s">
        <v>4</v>
      </c>
      <c r="D100">
        <v>87</v>
      </c>
      <c r="E100">
        <v>100</v>
      </c>
      <c r="F100">
        <v>73</v>
      </c>
      <c r="G100">
        <v>6</v>
      </c>
      <c r="H100">
        <v>51</v>
      </c>
      <c r="I100">
        <v>75</v>
      </c>
      <c r="J100">
        <v>29.72</v>
      </c>
      <c r="K100">
        <v>29.55</v>
      </c>
      <c r="L100">
        <v>0</v>
      </c>
    </row>
    <row r="101" spans="1:12" x14ac:dyDescent="0.35">
      <c r="A101">
        <v>55</v>
      </c>
      <c r="B101" s="3">
        <v>42263</v>
      </c>
      <c r="C101" t="s">
        <v>3</v>
      </c>
      <c r="D101">
        <v>110</v>
      </c>
      <c r="E101">
        <v>99</v>
      </c>
      <c r="F101">
        <v>76</v>
      </c>
      <c r="G101">
        <v>4</v>
      </c>
      <c r="H101">
        <v>54.5</v>
      </c>
      <c r="I101">
        <v>71</v>
      </c>
      <c r="J101">
        <v>29.7</v>
      </c>
      <c r="K101">
        <v>29.57</v>
      </c>
      <c r="L101">
        <v>0</v>
      </c>
    </row>
    <row r="102" spans="1:12" x14ac:dyDescent="0.35">
      <c r="A102">
        <v>55</v>
      </c>
      <c r="B102" s="3">
        <v>42268</v>
      </c>
      <c r="C102" t="s">
        <v>3</v>
      </c>
      <c r="D102">
        <v>71</v>
      </c>
      <c r="E102">
        <v>96</v>
      </c>
      <c r="F102">
        <v>75</v>
      </c>
      <c r="G102">
        <v>9</v>
      </c>
      <c r="H102">
        <v>60.5</v>
      </c>
      <c r="I102">
        <v>79</v>
      </c>
      <c r="J102">
        <v>29.67</v>
      </c>
      <c r="K102">
        <v>29.53</v>
      </c>
      <c r="L102">
        <v>0</v>
      </c>
    </row>
    <row r="103" spans="1:12" x14ac:dyDescent="0.35">
      <c r="A103">
        <v>60</v>
      </c>
      <c r="B103" s="3">
        <v>42269</v>
      </c>
      <c r="C103" t="s">
        <v>4</v>
      </c>
      <c r="D103">
        <v>94</v>
      </c>
      <c r="E103">
        <v>95</v>
      </c>
      <c r="F103">
        <v>76</v>
      </c>
      <c r="G103">
        <v>9</v>
      </c>
      <c r="H103">
        <v>60.5</v>
      </c>
      <c r="I103">
        <v>78</v>
      </c>
      <c r="J103">
        <v>29.65</v>
      </c>
      <c r="K103">
        <v>29.52</v>
      </c>
      <c r="L103">
        <v>0.01</v>
      </c>
    </row>
    <row r="104" spans="1:12" x14ac:dyDescent="0.35">
      <c r="A104">
        <v>55</v>
      </c>
      <c r="B104" s="3">
        <v>42271</v>
      </c>
      <c r="C104" t="s">
        <v>3</v>
      </c>
      <c r="D104">
        <v>63</v>
      </c>
      <c r="E104">
        <v>92</v>
      </c>
      <c r="F104">
        <v>67</v>
      </c>
      <c r="G104">
        <v>16</v>
      </c>
      <c r="H104">
        <v>52</v>
      </c>
      <c r="I104">
        <v>75</v>
      </c>
      <c r="J104">
        <v>29.72</v>
      </c>
      <c r="K104">
        <v>29.63</v>
      </c>
      <c r="L104">
        <v>0</v>
      </c>
    </row>
    <row r="105" spans="1:12" x14ac:dyDescent="0.35">
      <c r="A105">
        <v>60</v>
      </c>
      <c r="B105" s="3">
        <v>42275</v>
      </c>
      <c r="C105" t="s">
        <v>4</v>
      </c>
      <c r="D105">
        <v>64</v>
      </c>
      <c r="E105">
        <v>93</v>
      </c>
      <c r="F105">
        <v>70</v>
      </c>
      <c r="G105">
        <v>7</v>
      </c>
      <c r="H105">
        <v>57.5</v>
      </c>
      <c r="I105">
        <v>82</v>
      </c>
      <c r="J105">
        <v>29.83</v>
      </c>
      <c r="K105">
        <v>29.75</v>
      </c>
      <c r="L105">
        <v>0</v>
      </c>
    </row>
    <row r="106" spans="1:12" x14ac:dyDescent="0.35">
      <c r="A106">
        <v>55</v>
      </c>
      <c r="B106" s="3">
        <v>42278</v>
      </c>
      <c r="C106" t="s">
        <v>3</v>
      </c>
      <c r="D106">
        <v>51</v>
      </c>
      <c r="E106">
        <v>95</v>
      </c>
      <c r="F106">
        <v>65</v>
      </c>
      <c r="G106">
        <v>8</v>
      </c>
      <c r="H106">
        <v>49.5</v>
      </c>
      <c r="I106">
        <v>76</v>
      </c>
      <c r="J106">
        <v>29.94</v>
      </c>
      <c r="K106">
        <v>29.83</v>
      </c>
      <c r="L106">
        <v>0</v>
      </c>
    </row>
    <row r="107" spans="1:12" x14ac:dyDescent="0.35">
      <c r="A107">
        <v>60</v>
      </c>
      <c r="B107" s="3">
        <v>42282</v>
      </c>
      <c r="C107" t="s">
        <v>4</v>
      </c>
      <c r="D107">
        <v>58</v>
      </c>
      <c r="E107">
        <v>98</v>
      </c>
      <c r="F107">
        <v>71</v>
      </c>
      <c r="G107">
        <v>5</v>
      </c>
      <c r="H107">
        <v>58.5</v>
      </c>
      <c r="I107">
        <v>79</v>
      </c>
      <c r="J107">
        <v>29.89</v>
      </c>
      <c r="K107">
        <v>29.74</v>
      </c>
      <c r="L107">
        <v>0</v>
      </c>
    </row>
    <row r="108" spans="1:12" x14ac:dyDescent="0.35">
      <c r="A108">
        <v>55</v>
      </c>
      <c r="B108" s="3">
        <v>42284</v>
      </c>
      <c r="C108" t="s">
        <v>3</v>
      </c>
      <c r="D108">
        <v>99</v>
      </c>
      <c r="E108">
        <v>94</v>
      </c>
      <c r="F108">
        <v>73</v>
      </c>
      <c r="G108">
        <v>12</v>
      </c>
      <c r="H108">
        <v>66</v>
      </c>
      <c r="I108">
        <v>85</v>
      </c>
      <c r="J108">
        <v>29.85</v>
      </c>
      <c r="K108">
        <v>29.75</v>
      </c>
      <c r="L108">
        <v>0</v>
      </c>
    </row>
    <row r="109" spans="1:12" x14ac:dyDescent="0.35">
      <c r="A109">
        <v>60</v>
      </c>
      <c r="B109" s="3">
        <v>42285</v>
      </c>
      <c r="C109" t="s">
        <v>4</v>
      </c>
      <c r="D109">
        <v>87</v>
      </c>
      <c r="E109">
        <v>95</v>
      </c>
      <c r="F109">
        <v>73</v>
      </c>
      <c r="G109">
        <v>9</v>
      </c>
      <c r="H109">
        <v>68</v>
      </c>
      <c r="I109">
        <v>88</v>
      </c>
      <c r="J109">
        <v>29.83</v>
      </c>
      <c r="K109">
        <v>29.69</v>
      </c>
      <c r="L109">
        <v>0</v>
      </c>
    </row>
    <row r="110" spans="1:12" x14ac:dyDescent="0.35">
      <c r="A110">
        <v>55</v>
      </c>
      <c r="B110" s="3">
        <v>42289</v>
      </c>
      <c r="C110" t="s">
        <v>3</v>
      </c>
      <c r="D110">
        <v>98</v>
      </c>
      <c r="E110">
        <v>95</v>
      </c>
      <c r="F110">
        <v>69</v>
      </c>
      <c r="G110">
        <v>8</v>
      </c>
      <c r="H110">
        <v>57</v>
      </c>
      <c r="I110">
        <v>81</v>
      </c>
      <c r="J110">
        <v>29.89</v>
      </c>
      <c r="K110">
        <v>29.78</v>
      </c>
      <c r="L110">
        <v>0</v>
      </c>
    </row>
    <row r="111" spans="1:12" x14ac:dyDescent="0.35">
      <c r="A111">
        <v>60</v>
      </c>
      <c r="B111" s="3">
        <v>42290</v>
      </c>
      <c r="C111" t="s">
        <v>4</v>
      </c>
      <c r="D111">
        <v>80</v>
      </c>
      <c r="E111">
        <v>95</v>
      </c>
      <c r="F111">
        <v>74</v>
      </c>
      <c r="G111">
        <v>6</v>
      </c>
      <c r="H111">
        <v>63.5</v>
      </c>
      <c r="I111">
        <v>84</v>
      </c>
      <c r="J111">
        <v>29.91</v>
      </c>
      <c r="K111">
        <v>29.8</v>
      </c>
      <c r="L111">
        <v>0</v>
      </c>
    </row>
    <row r="112" spans="1:12" x14ac:dyDescent="0.35">
      <c r="A112">
        <v>55</v>
      </c>
      <c r="B112" s="3">
        <v>42292</v>
      </c>
      <c r="C112" t="s">
        <v>3</v>
      </c>
      <c r="D112">
        <v>76</v>
      </c>
      <c r="E112">
        <v>94</v>
      </c>
      <c r="F112">
        <v>71</v>
      </c>
      <c r="G112">
        <v>2</v>
      </c>
      <c r="H112">
        <v>63.5</v>
      </c>
      <c r="I112">
        <v>88</v>
      </c>
      <c r="J112">
        <v>30</v>
      </c>
      <c r="K112">
        <v>29.87</v>
      </c>
      <c r="L112">
        <v>0</v>
      </c>
    </row>
    <row r="113" spans="1:12" x14ac:dyDescent="0.35">
      <c r="A113">
        <v>60</v>
      </c>
      <c r="B113" s="3">
        <v>42293</v>
      </c>
      <c r="C113" t="s">
        <v>4</v>
      </c>
      <c r="D113">
        <v>110</v>
      </c>
      <c r="E113">
        <v>95</v>
      </c>
      <c r="F113">
        <v>69</v>
      </c>
      <c r="G113">
        <v>2</v>
      </c>
      <c r="H113">
        <v>51</v>
      </c>
      <c r="I113">
        <v>88</v>
      </c>
      <c r="J113">
        <v>29.98</v>
      </c>
      <c r="K113">
        <v>29.89</v>
      </c>
      <c r="L113">
        <v>0</v>
      </c>
    </row>
    <row r="114" spans="1:12" x14ac:dyDescent="0.35">
      <c r="A114">
        <v>55</v>
      </c>
      <c r="B114" s="3">
        <v>42297</v>
      </c>
      <c r="C114" t="s">
        <v>3</v>
      </c>
      <c r="D114">
        <v>154</v>
      </c>
      <c r="E114">
        <v>97</v>
      </c>
      <c r="F114">
        <v>71</v>
      </c>
      <c r="G114">
        <v>6</v>
      </c>
      <c r="H114">
        <v>61</v>
      </c>
      <c r="I114">
        <v>86</v>
      </c>
      <c r="J114">
        <v>29.87</v>
      </c>
      <c r="K114">
        <v>29.76</v>
      </c>
      <c r="L114">
        <v>0</v>
      </c>
    </row>
    <row r="115" spans="1:12" x14ac:dyDescent="0.35">
      <c r="A115">
        <v>60</v>
      </c>
      <c r="B115" s="3">
        <v>42298</v>
      </c>
      <c r="C115" t="s">
        <v>4</v>
      </c>
      <c r="D115">
        <v>87</v>
      </c>
      <c r="E115">
        <v>92</v>
      </c>
      <c r="F115">
        <v>69</v>
      </c>
      <c r="G115">
        <v>5</v>
      </c>
      <c r="H115">
        <v>63</v>
      </c>
      <c r="I115">
        <v>79</v>
      </c>
      <c r="J115">
        <v>30</v>
      </c>
      <c r="K115">
        <v>29.81</v>
      </c>
      <c r="L115">
        <v>0</v>
      </c>
    </row>
    <row r="116" spans="1:12" x14ac:dyDescent="0.35">
      <c r="A116">
        <v>55</v>
      </c>
      <c r="B116" s="3">
        <v>42303</v>
      </c>
      <c r="C116" t="s">
        <v>3</v>
      </c>
      <c r="D116">
        <v>158</v>
      </c>
      <c r="E116">
        <v>91</v>
      </c>
      <c r="F116">
        <v>62</v>
      </c>
      <c r="G116">
        <v>10</v>
      </c>
      <c r="H116">
        <v>52.5</v>
      </c>
      <c r="I116">
        <v>74</v>
      </c>
      <c r="J116">
        <v>30.06</v>
      </c>
      <c r="K116">
        <v>29.9</v>
      </c>
      <c r="L116">
        <v>0</v>
      </c>
    </row>
    <row r="117" spans="1:12" x14ac:dyDescent="0.35">
      <c r="A117">
        <v>60</v>
      </c>
      <c r="B117" s="3">
        <v>42304</v>
      </c>
      <c r="C117" t="s">
        <v>4</v>
      </c>
      <c r="D117">
        <v>101</v>
      </c>
      <c r="E117">
        <v>88</v>
      </c>
      <c r="F117">
        <v>62</v>
      </c>
      <c r="G117">
        <v>5</v>
      </c>
      <c r="H117">
        <v>57.5</v>
      </c>
      <c r="I117">
        <v>81</v>
      </c>
      <c r="J117">
        <v>30.01</v>
      </c>
      <c r="K117">
        <v>29.89</v>
      </c>
      <c r="L117">
        <v>0</v>
      </c>
    </row>
    <row r="118" spans="1:12" x14ac:dyDescent="0.35">
      <c r="A118">
        <v>55</v>
      </c>
      <c r="B118" s="3">
        <v>42306</v>
      </c>
      <c r="C118" t="s">
        <v>3</v>
      </c>
      <c r="D118">
        <v>111</v>
      </c>
      <c r="E118">
        <v>83</v>
      </c>
      <c r="F118">
        <v>60</v>
      </c>
      <c r="G118">
        <v>4</v>
      </c>
      <c r="H118">
        <v>59.5</v>
      </c>
      <c r="I118">
        <v>80</v>
      </c>
      <c r="J118">
        <v>30.07</v>
      </c>
      <c r="K118">
        <v>29.96</v>
      </c>
      <c r="L118">
        <v>0</v>
      </c>
    </row>
    <row r="119" spans="1:12" x14ac:dyDescent="0.35">
      <c r="A119">
        <v>60</v>
      </c>
      <c r="B119" s="3">
        <v>42310</v>
      </c>
      <c r="C119" t="s">
        <v>4</v>
      </c>
      <c r="D119">
        <v>125</v>
      </c>
      <c r="E119">
        <v>89</v>
      </c>
      <c r="F119">
        <v>65</v>
      </c>
      <c r="G119">
        <v>2</v>
      </c>
      <c r="H119">
        <v>66</v>
      </c>
      <c r="I119">
        <v>95</v>
      </c>
      <c r="J119">
        <v>30.09</v>
      </c>
      <c r="K119">
        <v>29.93</v>
      </c>
      <c r="L119">
        <v>0</v>
      </c>
    </row>
    <row r="120" spans="1:12" x14ac:dyDescent="0.35">
      <c r="A120">
        <v>55</v>
      </c>
      <c r="B120" s="3">
        <v>42312</v>
      </c>
      <c r="C120" t="s">
        <v>3</v>
      </c>
      <c r="D120">
        <v>115</v>
      </c>
      <c r="E120">
        <v>89</v>
      </c>
      <c r="F120">
        <v>65</v>
      </c>
      <c r="G120">
        <v>2</v>
      </c>
      <c r="H120">
        <v>62.5</v>
      </c>
      <c r="I120">
        <v>90</v>
      </c>
      <c r="J120">
        <v>29.99</v>
      </c>
      <c r="K120">
        <v>29.83</v>
      </c>
      <c r="L120">
        <v>0</v>
      </c>
    </row>
    <row r="121" spans="1:12" x14ac:dyDescent="0.35">
      <c r="A121">
        <v>60</v>
      </c>
      <c r="B121" s="3">
        <v>42314</v>
      </c>
      <c r="C121" t="s">
        <v>4</v>
      </c>
      <c r="D121">
        <v>135</v>
      </c>
      <c r="E121">
        <v>86</v>
      </c>
      <c r="F121">
        <v>66</v>
      </c>
      <c r="G121">
        <v>5</v>
      </c>
      <c r="H121">
        <v>69.5</v>
      </c>
      <c r="I121">
        <v>90</v>
      </c>
      <c r="J121">
        <v>29.96</v>
      </c>
      <c r="K121">
        <v>29.85</v>
      </c>
      <c r="L121">
        <v>0</v>
      </c>
    </row>
    <row r="122" spans="1:12" x14ac:dyDescent="0.35">
      <c r="A122">
        <v>55</v>
      </c>
      <c r="B122" s="3">
        <v>42318</v>
      </c>
      <c r="C122" t="s">
        <v>3</v>
      </c>
      <c r="D122">
        <v>163</v>
      </c>
      <c r="E122">
        <v>84</v>
      </c>
      <c r="F122">
        <v>65</v>
      </c>
      <c r="G122">
        <v>4</v>
      </c>
      <c r="H122">
        <v>71</v>
      </c>
      <c r="I122">
        <v>96</v>
      </c>
      <c r="J122">
        <v>30</v>
      </c>
      <c r="K122">
        <v>29.86</v>
      </c>
      <c r="L122">
        <v>0</v>
      </c>
    </row>
    <row r="123" spans="1:12" x14ac:dyDescent="0.35">
      <c r="A123">
        <v>55</v>
      </c>
      <c r="B123" s="3">
        <v>42321</v>
      </c>
      <c r="C123" t="s">
        <v>3</v>
      </c>
      <c r="D123">
        <v>56</v>
      </c>
      <c r="E123">
        <v>84</v>
      </c>
      <c r="F123">
        <v>59</v>
      </c>
      <c r="G123">
        <v>12</v>
      </c>
      <c r="H123">
        <v>55</v>
      </c>
      <c r="I123">
        <v>83</v>
      </c>
      <c r="J123">
        <v>30.03</v>
      </c>
      <c r="K123">
        <v>29.9</v>
      </c>
      <c r="L123">
        <v>0</v>
      </c>
    </row>
    <row r="124" spans="1:12" x14ac:dyDescent="0.35">
      <c r="A124">
        <v>60</v>
      </c>
      <c r="B124" s="3">
        <v>42324</v>
      </c>
      <c r="C124" t="s">
        <v>4</v>
      </c>
      <c r="D124">
        <v>115</v>
      </c>
      <c r="E124">
        <v>84</v>
      </c>
      <c r="F124">
        <v>56</v>
      </c>
      <c r="G124">
        <v>5</v>
      </c>
      <c r="H124">
        <v>53</v>
      </c>
      <c r="I124">
        <v>82</v>
      </c>
      <c r="J124">
        <v>29.93</v>
      </c>
      <c r="K124">
        <v>29.85</v>
      </c>
      <c r="L124">
        <v>0</v>
      </c>
    </row>
    <row r="125" spans="1:12" x14ac:dyDescent="0.35">
      <c r="A125">
        <v>55</v>
      </c>
      <c r="B125" s="3">
        <v>42326</v>
      </c>
      <c r="C125" t="s">
        <v>3</v>
      </c>
      <c r="D125">
        <v>127</v>
      </c>
      <c r="E125">
        <v>81</v>
      </c>
      <c r="F125">
        <v>52</v>
      </c>
      <c r="G125">
        <v>7</v>
      </c>
      <c r="H125">
        <v>49.5</v>
      </c>
      <c r="I125">
        <v>76</v>
      </c>
      <c r="J125">
        <v>30.06</v>
      </c>
      <c r="K125">
        <v>29.96</v>
      </c>
      <c r="L125">
        <v>0</v>
      </c>
    </row>
    <row r="126" spans="1:12" x14ac:dyDescent="0.35">
      <c r="A126">
        <v>60</v>
      </c>
      <c r="B126" s="3">
        <v>42327</v>
      </c>
      <c r="C126" t="s">
        <v>4</v>
      </c>
      <c r="D126">
        <v>236</v>
      </c>
      <c r="E126">
        <v>81</v>
      </c>
      <c r="F126">
        <v>54</v>
      </c>
      <c r="G126">
        <v>5</v>
      </c>
      <c r="H126">
        <v>57</v>
      </c>
      <c r="I126">
        <v>86</v>
      </c>
      <c r="J126">
        <v>30.13</v>
      </c>
      <c r="K126">
        <v>30</v>
      </c>
      <c r="L126">
        <v>0</v>
      </c>
    </row>
    <row r="127" spans="1:12" x14ac:dyDescent="0.35">
      <c r="A127">
        <v>55</v>
      </c>
      <c r="B127" s="3">
        <v>42331</v>
      </c>
      <c r="C127" t="s">
        <v>3</v>
      </c>
      <c r="D127">
        <v>161</v>
      </c>
      <c r="E127">
        <v>81</v>
      </c>
      <c r="F127">
        <v>54</v>
      </c>
      <c r="G127">
        <v>0</v>
      </c>
      <c r="H127">
        <v>60</v>
      </c>
      <c r="I127">
        <v>98</v>
      </c>
      <c r="J127">
        <v>30.06</v>
      </c>
      <c r="K127">
        <v>29.92</v>
      </c>
      <c r="L127">
        <v>0</v>
      </c>
    </row>
    <row r="128" spans="1:12" x14ac:dyDescent="0.35">
      <c r="A128">
        <v>60</v>
      </c>
      <c r="B128" s="3">
        <v>42332</v>
      </c>
      <c r="C128" t="s">
        <v>4</v>
      </c>
      <c r="D128">
        <v>126</v>
      </c>
      <c r="E128">
        <v>81</v>
      </c>
      <c r="F128">
        <v>54</v>
      </c>
      <c r="G128">
        <v>8</v>
      </c>
      <c r="H128">
        <v>59.5</v>
      </c>
      <c r="I128">
        <v>90</v>
      </c>
      <c r="J128">
        <v>30.08</v>
      </c>
      <c r="K128">
        <v>29.94</v>
      </c>
      <c r="L128">
        <v>0</v>
      </c>
    </row>
    <row r="129" spans="1:12" x14ac:dyDescent="0.35">
      <c r="A129">
        <v>55</v>
      </c>
      <c r="B129" s="3">
        <v>42335</v>
      </c>
      <c r="C129" t="s">
        <v>3</v>
      </c>
      <c r="D129">
        <v>122</v>
      </c>
      <c r="E129">
        <v>73</v>
      </c>
      <c r="F129">
        <v>56</v>
      </c>
      <c r="G129">
        <v>5</v>
      </c>
      <c r="H129">
        <v>65</v>
      </c>
      <c r="I129">
        <v>87</v>
      </c>
      <c r="J129">
        <v>29.9</v>
      </c>
      <c r="K129">
        <v>29.81</v>
      </c>
      <c r="L129">
        <v>0</v>
      </c>
    </row>
  </sheetData>
  <sortState xmlns:xlrd2="http://schemas.microsoft.com/office/spreadsheetml/2017/richdata2" ref="A2:L129">
    <sortCondition ref="B2:B12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1 V o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N V a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V W h O K I p H u A 4 A A A A R A A A A E w A c A E Z v c m 1 1 b G F z L 1 N l Y 3 R p b 2 4 x L m 0 g o h g A K K A U A A A A A A A A A A A A A A A A A A A A A A A A A A A A K 0 5 N L s n M z 1 M I h t C G 1 g B Q S w E C L Q A U A A I A C A A j V W h O f M L S 3 K g A A A D 5 A A A A E g A A A A A A A A A A A A A A A A A A A A A A Q 2 9 u Z m l n L 1 B h Y 2 t h Z 2 U u e G 1 s U E s B A i 0 A F A A C A A g A I 1 V o T g / K 6 a u k A A A A 6 Q A A A B M A A A A A A A A A A A A A A A A A 9 A A A A F t D b 2 5 0 Z W 5 0 X 1 R 5 c G V z X S 5 4 b W x Q S w E C L Q A U A A I A C A A j V W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E o R 1 r t / 5 k m h A a K u A s X 4 9 A A A A A A C A A A A A A A Q Z g A A A A E A A C A A A A D E 3 w K 0 4 g J J t C j R M t O 3 U h h s f z C b 4 z A i 6 n W g q W S 1 L P 6 E l A A A A A A O g A A A A A I A A C A A A A B p Y C 6 u 3 m E + m h P m s t X 8 3 u 4 I h 5 J h G H 1 K / 8 A Z y i O + f t 8 m M 1 A A A A A d S m r k U I D M P I / Z 8 I J 8 0 R 1 h B I W a k 3 W t a i J T R 8 2 9 E D 7 E G l d X + / 4 R 6 8 b s U m v F 3 t N B 3 K h c Y s J m 5 S p v l m L T 7 6 9 R h q I e v + p S P W M 1 e i c 5 i a U Z C U l + 6 U A A A A C w Y T 3 B o C p + 0 X F x 5 Y F a V I w z L P 1 i v Y G d 5 7 J i g U u e v b 0 i j d A A 8 H z 0 2 r B q z l t r 8 s U J 4 N G I r r O t R N A h M d 1 k C o P d A q W z < / D a t a M a s h u p > 
</file>

<file path=customXml/itemProps1.xml><?xml version="1.0" encoding="utf-8"?>
<ds:datastoreItem xmlns:ds="http://schemas.openxmlformats.org/officeDocument/2006/customXml" ds:itemID="{B3268D16-6291-438C-B0E4-D3A295A9D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cpcb_dly_aq_delhi-2015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2019-03-08T15:25:55Z</dcterms:created>
  <dcterms:modified xsi:type="dcterms:W3CDTF">2019-03-20T14:47:14Z</dcterms:modified>
</cp:coreProperties>
</file>