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ndall\Desktop\Data Viz GitHub Folder\Final Project\Group_A_Health\data\raw\"/>
    </mc:Choice>
  </mc:AlternateContent>
  <xr:revisionPtr revIDLastSave="0" documentId="13_ncr:1_{A6588FAA-FD1C-41C4-9894-2CDE833CCA3E}" xr6:coauthVersionLast="43" xr6:coauthVersionMax="43" xr10:uidLastSave="{00000000-0000-0000-0000-000000000000}"/>
  <bookViews>
    <workbookView xWindow="14364" yWindow="3252" windowWidth="17280" windowHeight="899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2" i="1" l="1"/>
  <c r="Y12" i="1"/>
  <c r="Z3" i="1"/>
  <c r="Y3" i="1"/>
  <c r="AA33" i="1"/>
  <c r="X33" i="1"/>
  <c r="T33" i="1"/>
  <c r="P33" i="1"/>
  <c r="N33" i="1"/>
  <c r="M33" i="1"/>
  <c r="Z20" i="1"/>
  <c r="V20" i="1"/>
  <c r="S20" i="1"/>
  <c r="Q20" i="1"/>
</calcChain>
</file>

<file path=xl/sharedStrings.xml><?xml version="1.0" encoding="utf-8"?>
<sst xmlns="http://schemas.openxmlformats.org/spreadsheetml/2006/main" count="197" uniqueCount="107">
  <si>
    <t>New York</t>
  </si>
  <si>
    <t>Rockland</t>
  </si>
  <si>
    <t>087</t>
  </si>
  <si>
    <t>state</t>
  </si>
  <si>
    <t>statefp</t>
  </si>
  <si>
    <t>county</t>
  </si>
  <si>
    <t>countyfp</t>
  </si>
  <si>
    <t>cases</t>
  </si>
  <si>
    <t>pct_no_mmr</t>
  </si>
  <si>
    <t>pct_one_mmr</t>
  </si>
  <si>
    <t>pct_two_mmr</t>
  </si>
  <si>
    <t>pct_unk_mmr</t>
  </si>
  <si>
    <t>pct_1-3</t>
  </si>
  <si>
    <t>pct_u1</t>
  </si>
  <si>
    <t>pct_4-6</t>
  </si>
  <si>
    <t>pct_7-18</t>
  </si>
  <si>
    <t>pct_19+</t>
  </si>
  <si>
    <t>date</t>
  </si>
  <si>
    <t>neighborhood</t>
  </si>
  <si>
    <t>Bensonhurst</t>
  </si>
  <si>
    <t>Borough Park</t>
  </si>
  <si>
    <t>Brighton Beach</t>
  </si>
  <si>
    <t>Crown Heights</t>
  </si>
  <si>
    <t>Midwood/Marine Park</t>
  </si>
  <si>
    <t>Williamsburg</t>
  </si>
  <si>
    <t>Flushing</t>
  </si>
  <si>
    <t>Far Rockaway</t>
  </si>
  <si>
    <t>Kings</t>
  </si>
  <si>
    <t>Queens</t>
  </si>
  <si>
    <t>047</t>
  </si>
  <si>
    <t>081</t>
  </si>
  <si>
    <t>36</t>
  </si>
  <si>
    <t>New York City</t>
  </si>
  <si>
    <t>pct_1-4</t>
  </si>
  <si>
    <t>pct_5-18</t>
  </si>
  <si>
    <t>pct_18+</t>
  </si>
  <si>
    <t>Oregon</t>
  </si>
  <si>
    <t>Clark</t>
  </si>
  <si>
    <t>King</t>
  </si>
  <si>
    <t>Comments</t>
  </si>
  <si>
    <t>Clackamas</t>
  </si>
  <si>
    <t>Not linked to Clark county outbreak.</t>
  </si>
  <si>
    <t>Columbia</t>
  </si>
  <si>
    <t>Marion</t>
  </si>
  <si>
    <t>Multnomah</t>
  </si>
  <si>
    <t>4 linked to Clark; 6 not linked to Clark.</t>
  </si>
  <si>
    <t>41</t>
  </si>
  <si>
    <t>005</t>
  </si>
  <si>
    <t>pct_1-10</t>
  </si>
  <si>
    <t>pct_11-18</t>
  </si>
  <si>
    <t>Washington</t>
  </si>
  <si>
    <t>009</t>
  </si>
  <si>
    <t>051</t>
  </si>
  <si>
    <t>53</t>
  </si>
  <si>
    <t>011</t>
  </si>
  <si>
    <t>033</t>
  </si>
  <si>
    <t>New Jersey</t>
  </si>
  <si>
    <t>Ocean</t>
  </si>
  <si>
    <t>Monmouth </t>
  </si>
  <si>
    <t>Passaic</t>
  </si>
  <si>
    <t>34</t>
  </si>
  <si>
    <t>031</t>
  </si>
  <si>
    <t>029</t>
  </si>
  <si>
    <t>025</t>
  </si>
  <si>
    <t>California</t>
  </si>
  <si>
    <t>Los Angeles</t>
  </si>
  <si>
    <t>pct_u18</t>
  </si>
  <si>
    <t>Not linked to March 2019 outbreak (these two occurred in Jan. with 2018-2019 outbreak).</t>
  </si>
  <si>
    <t>Placer</t>
  </si>
  <si>
    <t>San Francisco</t>
  </si>
  <si>
    <t>San Mateo</t>
  </si>
  <si>
    <t>Santa Clara</t>
  </si>
  <si>
    <t>Santa Cruz</t>
  </si>
  <si>
    <t>Other (Butte, Calaveras, Shasta, Tehama)</t>
  </si>
  <si>
    <t>06</t>
  </si>
  <si>
    <t>037</t>
  </si>
  <si>
    <t>061</t>
  </si>
  <si>
    <t>075</t>
  </si>
  <si>
    <t>085</t>
  </si>
  <si>
    <t xml:space="preserve">Butte 007; Calaveras 009; Shasta 089; Tehama 103; Due to patient anonymity, disaggregation below group is prohibited by CA law. </t>
  </si>
  <si>
    <t>Michigan</t>
  </si>
  <si>
    <t>Oakland</t>
  </si>
  <si>
    <t>Wayne</t>
  </si>
  <si>
    <t>Washtenaw</t>
  </si>
  <si>
    <t>26</t>
  </si>
  <si>
    <t>125</t>
  </si>
  <si>
    <t>163</t>
  </si>
  <si>
    <t>161</t>
  </si>
  <si>
    <t>cases_current_outbreak</t>
  </si>
  <si>
    <t>cases_other</t>
  </si>
  <si>
    <t>Butte</t>
  </si>
  <si>
    <t>Calaveras</t>
  </si>
  <si>
    <t>Shasta</t>
  </si>
  <si>
    <t>Tehama</t>
  </si>
  <si>
    <t>007</t>
  </si>
  <si>
    <t>089</t>
  </si>
  <si>
    <t>103</t>
  </si>
  <si>
    <t>abbr</t>
  </si>
  <si>
    <t>CA</t>
  </si>
  <si>
    <t>MI</t>
  </si>
  <si>
    <t>NJ</t>
  </si>
  <si>
    <t>NY</t>
  </si>
  <si>
    <t>OR</t>
  </si>
  <si>
    <t>WA</t>
  </si>
  <si>
    <t>percent poverty</t>
  </si>
  <si>
    <t>unemployment rate</t>
  </si>
  <si>
    <t>median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</si>
</sst>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0409]0.0;\(0.0\)"/>
    <numFmt numFmtId="166" formatCode="[$-10409]&quot;$&quot;#,##0;\(&quot;$&quot;#,##0\)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9"/>
      <color rgb="FF000000"/>
      <name val="Arial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8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52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Font="1"/>
    <xf numFmtId="0" fontId="3" fillId="0" borderId="0" xfId="0" applyFont="1"/>
    <xf numFmtId="3" fontId="0" fillId="0" borderId="0" xfId="0" applyNumberFormat="1"/>
    <xf numFmtId="0" fontId="0" fillId="2" borderId="0" xfId="0" applyFill="1"/>
    <xf numFmtId="49" fontId="0" fillId="2" borderId="0" xfId="0" applyNumberFormat="1" applyFill="1"/>
    <xf numFmtId="1" fontId="0" fillId="2" borderId="0" xfId="0" applyNumberFormat="1" applyFill="1"/>
    <xf numFmtId="0" fontId="4" fillId="0" borderId="1" xfId="0" applyNumberFormat="1" applyFont="1" applyFill="1" applyBorder="1" applyAlignment="1">
      <alignment vertical="top" wrapText="1" readingOrder="1"/>
    </xf>
    <xf numFmtId="0" fontId="4" fillId="0" borderId="1" xfId="87" applyNumberFormat="1" applyFont="1" applyFill="1" applyBorder="1" applyAlignment="1">
      <alignment vertical="top" wrapText="1" readingOrder="1"/>
    </xf>
    <xf numFmtId="0" fontId="4" fillId="0" borderId="1" xfId="87" applyNumberFormat="1" applyFont="1" applyFill="1" applyBorder="1" applyAlignment="1">
      <alignment vertical="top" wrapText="1" readingOrder="1"/>
    </xf>
    <xf numFmtId="0" fontId="4" fillId="0" borderId="1" xfId="87" applyNumberFormat="1" applyFont="1" applyFill="1" applyBorder="1" applyAlignment="1">
      <alignment vertical="top" wrapText="1" readingOrder="1"/>
    </xf>
    <xf numFmtId="0" fontId="4" fillId="0" borderId="1" xfId="87" applyNumberFormat="1" applyFont="1" applyFill="1" applyBorder="1" applyAlignment="1">
      <alignment vertical="top" wrapText="1" readingOrder="1"/>
    </xf>
    <xf numFmtId="0" fontId="4" fillId="0" borderId="1" xfId="87" applyNumberFormat="1" applyFont="1" applyFill="1" applyBorder="1" applyAlignment="1">
      <alignment vertical="top" wrapText="1" readingOrder="1"/>
    </xf>
    <xf numFmtId="0" fontId="4" fillId="0" borderId="1" xfId="87" applyNumberFormat="1" applyFont="1" applyFill="1" applyBorder="1" applyAlignment="1">
      <alignment vertical="top" wrapText="1" readingOrder="1"/>
    </xf>
    <xf numFmtId="0" fontId="4" fillId="0" borderId="1" xfId="87" applyNumberFormat="1" applyFont="1" applyFill="1" applyBorder="1" applyAlignment="1">
      <alignment vertical="top" wrapText="1" readingOrder="1"/>
    </xf>
    <xf numFmtId="0" fontId="4" fillId="0" borderId="1" xfId="87" applyNumberFormat="1" applyFont="1" applyFill="1" applyBorder="1" applyAlignment="1">
      <alignment vertical="top" wrapText="1" readingOrder="1"/>
    </xf>
    <xf numFmtId="0" fontId="4" fillId="0" borderId="1" xfId="87" applyNumberFormat="1" applyFont="1" applyFill="1" applyBorder="1" applyAlignment="1">
      <alignment vertical="top" wrapText="1" readingOrder="1"/>
    </xf>
    <xf numFmtId="0" fontId="4" fillId="0" borderId="1" xfId="87" applyNumberFormat="1" applyFont="1" applyFill="1" applyBorder="1" applyAlignment="1">
      <alignment vertical="top" wrapText="1" readingOrder="1"/>
    </xf>
    <xf numFmtId="0" fontId="4" fillId="0" borderId="1" xfId="87" applyNumberFormat="1" applyFont="1" applyFill="1" applyBorder="1" applyAlignment="1">
      <alignment vertical="top" wrapText="1" readingOrder="1"/>
    </xf>
    <xf numFmtId="0" fontId="4" fillId="0" borderId="1" xfId="87" applyNumberFormat="1" applyFont="1" applyFill="1" applyBorder="1" applyAlignment="1">
      <alignment vertical="top" wrapText="1" readingOrder="1"/>
    </xf>
    <xf numFmtId="0" fontId="4" fillId="0" borderId="1" xfId="87" applyNumberFormat="1" applyFont="1" applyFill="1" applyBorder="1" applyAlignment="1">
      <alignment vertical="top" wrapText="1" readingOrder="1"/>
    </xf>
    <xf numFmtId="0" fontId="4" fillId="0" borderId="1" xfId="87" applyNumberFormat="1" applyFont="1" applyFill="1" applyBorder="1" applyAlignment="1">
      <alignment vertical="top" wrapText="1" readingOrder="1"/>
    </xf>
    <xf numFmtId="165" fontId="4" fillId="0" borderId="1" xfId="0" applyNumberFormat="1" applyFont="1" applyFill="1" applyBorder="1" applyAlignment="1">
      <alignment vertical="top" wrapText="1" readingOrder="1"/>
    </xf>
    <xf numFmtId="165" fontId="4" fillId="0" borderId="1" xfId="87" applyNumberFormat="1" applyFont="1" applyFill="1" applyBorder="1" applyAlignment="1">
      <alignment vertical="top" wrapText="1" readingOrder="1"/>
    </xf>
    <xf numFmtId="166" fontId="4" fillId="0" borderId="1" xfId="87" applyNumberFormat="1" applyFont="1" applyFill="1" applyBorder="1" applyAlignment="1">
      <alignment vertical="top" wrapText="1" readingOrder="1"/>
    </xf>
    <xf numFmtId="165" fontId="4" fillId="0" borderId="1" xfId="87" applyNumberFormat="1" applyFont="1" applyFill="1" applyBorder="1" applyAlignment="1">
      <alignment vertical="top" wrapText="1" readingOrder="1"/>
    </xf>
    <xf numFmtId="166" fontId="4" fillId="0" borderId="1" xfId="87" applyNumberFormat="1" applyFont="1" applyFill="1" applyBorder="1" applyAlignment="1">
      <alignment vertical="top" wrapText="1" readingOrder="1"/>
    </xf>
    <xf numFmtId="165" fontId="4" fillId="0" borderId="1" xfId="87" applyNumberFormat="1" applyFont="1" applyFill="1" applyBorder="1" applyAlignment="1">
      <alignment vertical="top" wrapText="1" readingOrder="1"/>
    </xf>
    <xf numFmtId="166" fontId="4" fillId="0" borderId="1" xfId="87" applyNumberFormat="1" applyFont="1" applyFill="1" applyBorder="1" applyAlignment="1">
      <alignment vertical="top" wrapText="1" readingOrder="1"/>
    </xf>
    <xf numFmtId="165" fontId="4" fillId="0" borderId="1" xfId="87" applyNumberFormat="1" applyFont="1" applyFill="1" applyBorder="1" applyAlignment="1">
      <alignment vertical="top" wrapText="1" readingOrder="1"/>
    </xf>
    <xf numFmtId="166" fontId="4" fillId="0" borderId="1" xfId="87" applyNumberFormat="1" applyFont="1" applyFill="1" applyBorder="1" applyAlignment="1">
      <alignment vertical="top" wrapText="1" readingOrder="1"/>
    </xf>
    <xf numFmtId="165" fontId="4" fillId="0" borderId="1" xfId="87" applyNumberFormat="1" applyFont="1" applyFill="1" applyBorder="1" applyAlignment="1">
      <alignment vertical="top" wrapText="1" readingOrder="1"/>
    </xf>
    <xf numFmtId="166" fontId="4" fillId="0" borderId="1" xfId="87" applyNumberFormat="1" applyFont="1" applyFill="1" applyBorder="1" applyAlignment="1">
      <alignment vertical="top" wrapText="1" readingOrder="1"/>
    </xf>
    <xf numFmtId="165" fontId="4" fillId="0" borderId="1" xfId="87" applyNumberFormat="1" applyFont="1" applyFill="1" applyBorder="1" applyAlignment="1">
      <alignment vertical="top" wrapText="1" readingOrder="1"/>
    </xf>
    <xf numFmtId="166" fontId="4" fillId="0" borderId="1" xfId="87" applyNumberFormat="1" applyFont="1" applyFill="1" applyBorder="1" applyAlignment="1">
      <alignment vertical="top" wrapText="1" readingOrder="1"/>
    </xf>
    <xf numFmtId="165" fontId="4" fillId="0" borderId="1" xfId="87" applyNumberFormat="1" applyFont="1" applyFill="1" applyBorder="1" applyAlignment="1">
      <alignment vertical="top" wrapText="1" readingOrder="1"/>
    </xf>
    <xf numFmtId="166" fontId="4" fillId="0" borderId="1" xfId="87" applyNumberFormat="1" applyFont="1" applyFill="1" applyBorder="1" applyAlignment="1">
      <alignment vertical="top" wrapText="1" readingOrder="1"/>
    </xf>
    <xf numFmtId="165" fontId="4" fillId="0" borderId="1" xfId="87" applyNumberFormat="1" applyFont="1" applyFill="1" applyBorder="1" applyAlignment="1">
      <alignment vertical="top" wrapText="1" readingOrder="1"/>
    </xf>
    <xf numFmtId="166" fontId="4" fillId="0" borderId="1" xfId="87" applyNumberFormat="1" applyFont="1" applyFill="1" applyBorder="1" applyAlignment="1">
      <alignment vertical="top" wrapText="1" readingOrder="1"/>
    </xf>
    <xf numFmtId="165" fontId="4" fillId="0" borderId="1" xfId="87" applyNumberFormat="1" applyFont="1" applyFill="1" applyBorder="1" applyAlignment="1">
      <alignment vertical="top" wrapText="1" readingOrder="1"/>
    </xf>
    <xf numFmtId="166" fontId="4" fillId="0" borderId="1" xfId="87" applyNumberFormat="1" applyFont="1" applyFill="1" applyBorder="1" applyAlignment="1">
      <alignment vertical="top" wrapText="1" readingOrder="1"/>
    </xf>
    <xf numFmtId="165" fontId="4" fillId="0" borderId="1" xfId="87" applyNumberFormat="1" applyFont="1" applyFill="1" applyBorder="1" applyAlignment="1">
      <alignment vertical="top" wrapText="1" readingOrder="1"/>
    </xf>
    <xf numFmtId="166" fontId="4" fillId="0" borderId="1" xfId="87" applyNumberFormat="1" applyFont="1" applyFill="1" applyBorder="1" applyAlignment="1">
      <alignment vertical="top" wrapText="1" readingOrder="1"/>
    </xf>
    <xf numFmtId="165" fontId="4" fillId="0" borderId="1" xfId="87" applyNumberFormat="1" applyFont="1" applyFill="1" applyBorder="1" applyAlignment="1">
      <alignment vertical="top" wrapText="1" readingOrder="1"/>
    </xf>
    <xf numFmtId="166" fontId="4" fillId="0" borderId="1" xfId="87" applyNumberFormat="1" applyFont="1" applyFill="1" applyBorder="1" applyAlignment="1">
      <alignment vertical="top" wrapText="1" readingOrder="1"/>
    </xf>
    <xf numFmtId="165" fontId="4" fillId="0" borderId="1" xfId="87" applyNumberFormat="1" applyFont="1" applyFill="1" applyBorder="1" applyAlignment="1">
      <alignment vertical="top" wrapText="1" readingOrder="1"/>
    </xf>
    <xf numFmtId="166" fontId="4" fillId="0" borderId="1" xfId="87" applyNumberFormat="1" applyFont="1" applyFill="1" applyBorder="1" applyAlignment="1">
      <alignment vertical="top" wrapText="1" readingOrder="1"/>
    </xf>
    <xf numFmtId="166" fontId="4" fillId="0" borderId="1" xfId="0" applyNumberFormat="1" applyFont="1" applyFill="1" applyBorder="1" applyAlignment="1">
      <alignment vertical="top" wrapText="1" readingOrder="1"/>
    </xf>
  </cellXfs>
  <cellStyles count="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  <cellStyle name="Normal 2" xfId="87" xr:uid="{4DFEE6DA-49A2-4871-9386-0A3D90678277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"/>
  <sheetViews>
    <sheetView tabSelected="1" topLeftCell="D11" workbookViewId="0">
      <selection activeCell="I34" sqref="I34:J34"/>
    </sheetView>
  </sheetViews>
  <sheetFormatPr defaultColWidth="10.796875" defaultRowHeight="15.6" x14ac:dyDescent="0.6"/>
  <cols>
    <col min="3" max="3" width="10.84765625" style="1"/>
    <col min="5" max="5" width="10.84765625" style="1"/>
    <col min="6" max="6" width="12.6484375" style="1" bestFit="1" customWidth="1"/>
    <col min="7" max="7" width="10.84765625" style="4"/>
    <col min="8" max="10" width="10.796875" style="4"/>
    <col min="11" max="12" width="10.84765625" style="4"/>
    <col min="13" max="13" width="11.84765625" style="2" bestFit="1" customWidth="1"/>
    <col min="14" max="15" width="12.84765625" style="2" bestFit="1" customWidth="1"/>
    <col min="16" max="16" width="12.6484375" style="2" bestFit="1" customWidth="1"/>
    <col min="17" max="27" width="10.84765625" style="2"/>
    <col min="28" max="28" width="10.84765625" style="3"/>
  </cols>
  <sheetData>
    <row r="1" spans="1:29" x14ac:dyDescent="0.6">
      <c r="A1" t="s">
        <v>3</v>
      </c>
      <c r="B1" t="s">
        <v>97</v>
      </c>
      <c r="C1" s="1" t="s">
        <v>4</v>
      </c>
      <c r="D1" t="s">
        <v>5</v>
      </c>
      <c r="E1" s="1" t="s">
        <v>6</v>
      </c>
      <c r="F1" s="1" t="s">
        <v>18</v>
      </c>
      <c r="G1" s="4" t="s">
        <v>7</v>
      </c>
      <c r="H1" s="4" t="s">
        <v>104</v>
      </c>
      <c r="I1" s="4" t="s">
        <v>105</v>
      </c>
      <c r="J1" s="4" t="s">
        <v>106</v>
      </c>
      <c r="K1" s="4" t="s">
        <v>88</v>
      </c>
      <c r="L1" s="4" t="s">
        <v>89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13</v>
      </c>
      <c r="R1" s="2" t="s">
        <v>12</v>
      </c>
      <c r="S1" s="2" t="s">
        <v>33</v>
      </c>
      <c r="T1" s="2" t="s">
        <v>48</v>
      </c>
      <c r="U1" s="2" t="s">
        <v>14</v>
      </c>
      <c r="V1" s="2" t="s">
        <v>34</v>
      </c>
      <c r="W1" s="2" t="s">
        <v>15</v>
      </c>
      <c r="X1" s="2" t="s">
        <v>49</v>
      </c>
      <c r="Y1" s="2" t="s">
        <v>66</v>
      </c>
      <c r="Z1" s="2" t="s">
        <v>35</v>
      </c>
      <c r="AA1" s="2" t="s">
        <v>16</v>
      </c>
      <c r="AB1" s="3" t="s">
        <v>17</v>
      </c>
      <c r="AC1" t="s">
        <v>39</v>
      </c>
    </row>
    <row r="2" spans="1:29" x14ac:dyDescent="0.6">
      <c r="A2" t="s">
        <v>64</v>
      </c>
      <c r="B2" t="s">
        <v>98</v>
      </c>
      <c r="C2" s="1" t="s">
        <v>74</v>
      </c>
      <c r="D2" t="s">
        <v>65</v>
      </c>
      <c r="E2" s="1" t="s">
        <v>75</v>
      </c>
      <c r="G2" s="4">
        <v>1</v>
      </c>
      <c r="H2" s="11">
        <v>14.9</v>
      </c>
      <c r="I2" s="27">
        <v>4.7</v>
      </c>
      <c r="J2" s="28">
        <v>64912</v>
      </c>
      <c r="Y2" s="2">
        <v>100</v>
      </c>
      <c r="Z2" s="2">
        <v>0</v>
      </c>
      <c r="AB2" s="3">
        <v>43572</v>
      </c>
    </row>
    <row r="3" spans="1:29" x14ac:dyDescent="0.6">
      <c r="A3" t="s">
        <v>64</v>
      </c>
      <c r="B3" t="s">
        <v>98</v>
      </c>
      <c r="C3" s="1" t="s">
        <v>74</v>
      </c>
      <c r="D3" t="s">
        <v>68</v>
      </c>
      <c r="E3" s="1" t="s">
        <v>76</v>
      </c>
      <c r="G3" s="4">
        <v>3</v>
      </c>
      <c r="H3" s="11">
        <v>7.8</v>
      </c>
      <c r="I3" s="29">
        <v>3.8</v>
      </c>
      <c r="J3" s="30">
        <v>81366</v>
      </c>
      <c r="Y3" s="2">
        <f>2/3*100</f>
        <v>66.666666666666657</v>
      </c>
      <c r="Z3" s="2">
        <f>1/3*100</f>
        <v>33.333333333333329</v>
      </c>
      <c r="AB3" s="3">
        <v>43572</v>
      </c>
    </row>
    <row r="4" spans="1:29" x14ac:dyDescent="0.6">
      <c r="A4" t="s">
        <v>64</v>
      </c>
      <c r="B4" t="s">
        <v>98</v>
      </c>
      <c r="C4" s="1" t="s">
        <v>74</v>
      </c>
      <c r="D4" t="s">
        <v>69</v>
      </c>
      <c r="E4" s="1" t="s">
        <v>77</v>
      </c>
      <c r="G4" s="4">
        <v>1</v>
      </c>
      <c r="H4" s="11">
        <v>10.1</v>
      </c>
      <c r="I4" s="31">
        <v>2.9</v>
      </c>
      <c r="J4" s="32">
        <v>109601</v>
      </c>
      <c r="Y4" s="2">
        <v>100</v>
      </c>
      <c r="Z4" s="2">
        <v>0</v>
      </c>
      <c r="AB4" s="3">
        <v>43572</v>
      </c>
    </row>
    <row r="5" spans="1:29" x14ac:dyDescent="0.6">
      <c r="A5" t="s">
        <v>64</v>
      </c>
      <c r="B5" t="s">
        <v>98</v>
      </c>
      <c r="C5" s="1" t="s">
        <v>74</v>
      </c>
      <c r="D5" t="s">
        <v>70</v>
      </c>
      <c r="E5" s="1" t="s">
        <v>30</v>
      </c>
      <c r="G5" s="4">
        <v>4</v>
      </c>
      <c r="H5" s="11">
        <v>6.4</v>
      </c>
      <c r="I5" s="33">
        <v>2.7</v>
      </c>
      <c r="J5" s="34">
        <v>115908</v>
      </c>
      <c r="Y5" s="2">
        <v>25</v>
      </c>
      <c r="Z5" s="2">
        <v>75</v>
      </c>
      <c r="AB5" s="3">
        <v>43572</v>
      </c>
    </row>
    <row r="6" spans="1:29" x14ac:dyDescent="0.6">
      <c r="A6" t="s">
        <v>64</v>
      </c>
      <c r="B6" t="s">
        <v>98</v>
      </c>
      <c r="C6" s="1" t="s">
        <v>74</v>
      </c>
      <c r="D6" t="s">
        <v>71</v>
      </c>
      <c r="E6" s="1" t="s">
        <v>78</v>
      </c>
      <c r="G6" s="4">
        <v>4</v>
      </c>
      <c r="H6" s="11">
        <v>7.5</v>
      </c>
      <c r="I6" s="35">
        <v>3.2</v>
      </c>
      <c r="J6" s="36">
        <v>118468</v>
      </c>
      <c r="Y6" s="2">
        <v>25</v>
      </c>
      <c r="Z6" s="2">
        <v>75</v>
      </c>
      <c r="AB6" s="3">
        <v>43572</v>
      </c>
    </row>
    <row r="7" spans="1:29" x14ac:dyDescent="0.6">
      <c r="A7" t="s">
        <v>64</v>
      </c>
      <c r="B7" t="s">
        <v>98</v>
      </c>
      <c r="C7" s="1" t="s">
        <v>74</v>
      </c>
      <c r="D7" t="s">
        <v>72</v>
      </c>
      <c r="E7" s="1" t="s">
        <v>2</v>
      </c>
      <c r="G7" s="4">
        <v>1</v>
      </c>
      <c r="H7" s="11">
        <v>12.6</v>
      </c>
      <c r="I7" s="35">
        <v>5.7</v>
      </c>
      <c r="J7" s="36">
        <v>76633</v>
      </c>
      <c r="Y7" s="2">
        <v>0</v>
      </c>
      <c r="Z7" s="2">
        <v>100</v>
      </c>
      <c r="AB7" s="3">
        <v>43572</v>
      </c>
    </row>
    <row r="8" spans="1:29" x14ac:dyDescent="0.6">
      <c r="A8" t="s">
        <v>64</v>
      </c>
      <c r="B8" t="s">
        <v>98</v>
      </c>
      <c r="C8" s="1" t="s">
        <v>74</v>
      </c>
      <c r="D8" t="s">
        <v>90</v>
      </c>
      <c r="E8" s="1" t="s">
        <v>94</v>
      </c>
      <c r="G8" s="4">
        <v>4</v>
      </c>
      <c r="H8" s="11">
        <v>18.100000000000001</v>
      </c>
      <c r="I8" s="37">
        <v>5.7</v>
      </c>
      <c r="J8" s="38">
        <v>48634</v>
      </c>
      <c r="K8" s="7"/>
    </row>
    <row r="9" spans="1:29" x14ac:dyDescent="0.6">
      <c r="A9" t="s">
        <v>64</v>
      </c>
      <c r="B9" t="s">
        <v>98</v>
      </c>
      <c r="C9" s="1" t="s">
        <v>74</v>
      </c>
      <c r="D9" t="s">
        <v>91</v>
      </c>
      <c r="E9" s="1" t="s">
        <v>51</v>
      </c>
      <c r="G9" s="4">
        <v>1</v>
      </c>
      <c r="H9" s="11">
        <v>13.1</v>
      </c>
      <c r="I9" s="39">
        <v>4.7</v>
      </c>
      <c r="J9" s="40">
        <v>58536</v>
      </c>
      <c r="K9" s="7"/>
    </row>
    <row r="10" spans="1:29" x14ac:dyDescent="0.6">
      <c r="A10" t="s">
        <v>64</v>
      </c>
      <c r="B10" t="s">
        <v>98</v>
      </c>
      <c r="C10" s="1" t="s">
        <v>74</v>
      </c>
      <c r="D10" t="s">
        <v>92</v>
      </c>
      <c r="E10" s="1" t="s">
        <v>95</v>
      </c>
      <c r="G10" s="4">
        <v>3</v>
      </c>
      <c r="H10" s="11">
        <v>17</v>
      </c>
      <c r="I10" s="41">
        <v>5.8</v>
      </c>
      <c r="J10" s="42">
        <v>51207</v>
      </c>
      <c r="K10" s="7"/>
    </row>
    <row r="11" spans="1:29" x14ac:dyDescent="0.6">
      <c r="A11" t="s">
        <v>64</v>
      </c>
      <c r="B11" t="s">
        <v>98</v>
      </c>
      <c r="C11" s="1" t="s">
        <v>74</v>
      </c>
      <c r="D11" t="s">
        <v>93</v>
      </c>
      <c r="E11" s="1" t="s">
        <v>96</v>
      </c>
      <c r="G11" s="4">
        <v>1</v>
      </c>
      <c r="H11" s="11">
        <v>20.100000000000001</v>
      </c>
      <c r="I11" s="43">
        <v>6.4</v>
      </c>
      <c r="J11" s="44">
        <v>41819</v>
      </c>
      <c r="K11" s="7"/>
    </row>
    <row r="12" spans="1:29" x14ac:dyDescent="0.6">
      <c r="A12" s="8" t="s">
        <v>64</v>
      </c>
      <c r="B12" t="s">
        <v>98</v>
      </c>
      <c r="C12" s="9" t="s">
        <v>74</v>
      </c>
      <c r="D12" s="8" t="s">
        <v>73</v>
      </c>
      <c r="E12" s="9"/>
      <c r="F12" s="9"/>
      <c r="G12" s="10">
        <v>9</v>
      </c>
      <c r="H12" s="10"/>
      <c r="I12" s="10"/>
      <c r="J12" s="10"/>
      <c r="Y12" s="2">
        <f>2/9</f>
        <v>0.22222222222222221</v>
      </c>
      <c r="Z12" s="2">
        <f>7/9</f>
        <v>0.77777777777777779</v>
      </c>
      <c r="AB12" s="3">
        <v>43572</v>
      </c>
      <c r="AC12" t="s">
        <v>79</v>
      </c>
    </row>
    <row r="13" spans="1:29" x14ac:dyDescent="0.6">
      <c r="A13" t="s">
        <v>80</v>
      </c>
      <c r="B13" t="s">
        <v>99</v>
      </c>
      <c r="C13" s="1" t="s">
        <v>84</v>
      </c>
      <c r="D13" t="s">
        <v>81</v>
      </c>
      <c r="E13" s="1" t="s">
        <v>85</v>
      </c>
      <c r="G13" s="4">
        <v>40</v>
      </c>
      <c r="H13" s="11">
        <v>7.8</v>
      </c>
      <c r="I13" s="45">
        <v>3.4</v>
      </c>
      <c r="J13" s="46">
        <v>77558</v>
      </c>
      <c r="K13" s="4">
        <v>40</v>
      </c>
      <c r="AB13" s="3">
        <v>43572</v>
      </c>
    </row>
    <row r="14" spans="1:29" x14ac:dyDescent="0.6">
      <c r="A14" t="s">
        <v>80</v>
      </c>
      <c r="B14" t="s">
        <v>99</v>
      </c>
      <c r="C14" s="1" t="s">
        <v>84</v>
      </c>
      <c r="D14" t="s">
        <v>83</v>
      </c>
      <c r="E14" s="1" t="s">
        <v>87</v>
      </c>
      <c r="G14" s="4">
        <v>1</v>
      </c>
      <c r="H14" s="11">
        <v>12.9</v>
      </c>
      <c r="I14" s="47">
        <v>3.6</v>
      </c>
      <c r="J14" s="48">
        <v>70509</v>
      </c>
      <c r="K14" s="4">
        <v>1</v>
      </c>
      <c r="AB14" s="3">
        <v>43572</v>
      </c>
    </row>
    <row r="15" spans="1:29" x14ac:dyDescent="0.6">
      <c r="A15" t="s">
        <v>80</v>
      </c>
      <c r="B15" t="s">
        <v>99</v>
      </c>
      <c r="C15" s="1" t="s">
        <v>84</v>
      </c>
      <c r="D15" t="s">
        <v>82</v>
      </c>
      <c r="E15" s="1" t="s">
        <v>86</v>
      </c>
      <c r="G15" s="4">
        <v>2</v>
      </c>
      <c r="H15" s="11">
        <v>22.6</v>
      </c>
      <c r="I15" s="49">
        <v>5.4</v>
      </c>
      <c r="J15" s="50">
        <v>45182</v>
      </c>
      <c r="K15" s="4">
        <v>2</v>
      </c>
      <c r="AB15" s="3">
        <v>43572</v>
      </c>
    </row>
    <row r="16" spans="1:29" x14ac:dyDescent="0.6">
      <c r="A16" t="s">
        <v>56</v>
      </c>
      <c r="B16" t="s">
        <v>100</v>
      </c>
      <c r="C16" s="1" t="s">
        <v>60</v>
      </c>
      <c r="D16" s="6" t="s">
        <v>58</v>
      </c>
      <c r="E16" s="1" t="s">
        <v>63</v>
      </c>
      <c r="G16" s="4">
        <v>4</v>
      </c>
      <c r="H16" s="12">
        <v>7.3</v>
      </c>
      <c r="I16" s="26">
        <v>4.0999999999999996</v>
      </c>
      <c r="J16" s="51">
        <v>97627</v>
      </c>
      <c r="K16" s="4">
        <v>4</v>
      </c>
      <c r="AB16" s="3">
        <v>43560</v>
      </c>
    </row>
    <row r="17" spans="1:29" x14ac:dyDescent="0.6">
      <c r="A17" t="s">
        <v>56</v>
      </c>
      <c r="B17" t="s">
        <v>100</v>
      </c>
      <c r="C17" s="1" t="s">
        <v>60</v>
      </c>
      <c r="D17" s="5" t="s">
        <v>57</v>
      </c>
      <c r="E17" s="1" t="s">
        <v>62</v>
      </c>
      <c r="G17" s="4">
        <v>7</v>
      </c>
      <c r="H17" s="13">
        <v>10.199999999999999</v>
      </c>
      <c r="I17" s="26">
        <v>4.8</v>
      </c>
      <c r="J17" s="51">
        <v>70493</v>
      </c>
      <c r="K17" s="4">
        <v>7</v>
      </c>
      <c r="AB17" s="3">
        <v>43560</v>
      </c>
    </row>
    <row r="18" spans="1:29" x14ac:dyDescent="0.6">
      <c r="A18" t="s">
        <v>56</v>
      </c>
      <c r="B18" t="s">
        <v>100</v>
      </c>
      <c r="C18" s="1" t="s">
        <v>60</v>
      </c>
      <c r="D18" t="s">
        <v>59</v>
      </c>
      <c r="E18" s="1" t="s">
        <v>61</v>
      </c>
      <c r="G18" s="4">
        <v>2</v>
      </c>
      <c r="H18" s="14">
        <v>16.5</v>
      </c>
      <c r="I18" s="26">
        <v>5.7</v>
      </c>
      <c r="J18" s="51">
        <v>63127</v>
      </c>
      <c r="L18" s="4">
        <v>2</v>
      </c>
      <c r="AB18" s="3">
        <v>43560</v>
      </c>
      <c r="AC18" t="s">
        <v>67</v>
      </c>
    </row>
    <row r="19" spans="1:29" x14ac:dyDescent="0.6">
      <c r="A19" t="s">
        <v>0</v>
      </c>
      <c r="B19" t="s">
        <v>101</v>
      </c>
      <c r="C19" s="1">
        <v>36</v>
      </c>
      <c r="D19" s="5" t="s">
        <v>1</v>
      </c>
      <c r="E19" s="1" t="s">
        <v>2</v>
      </c>
      <c r="G19" s="4">
        <v>199</v>
      </c>
      <c r="H19" s="15">
        <v>13.3</v>
      </c>
      <c r="I19" s="26">
        <v>4.4000000000000004</v>
      </c>
      <c r="J19" s="51">
        <v>87873</v>
      </c>
      <c r="K19" s="4">
        <v>199</v>
      </c>
      <c r="M19" s="2">
        <v>80.400000000000006</v>
      </c>
      <c r="N19" s="2">
        <v>5</v>
      </c>
      <c r="O19" s="2">
        <v>3</v>
      </c>
      <c r="P19" s="2">
        <v>10.9</v>
      </c>
      <c r="Q19" s="2">
        <v>13.6</v>
      </c>
      <c r="R19" s="2">
        <v>28.6</v>
      </c>
      <c r="U19" s="2">
        <v>15.1</v>
      </c>
      <c r="W19" s="2">
        <v>26.1</v>
      </c>
      <c r="AA19" s="2">
        <v>16.600000000000001</v>
      </c>
      <c r="AB19" s="3">
        <v>43577</v>
      </c>
    </row>
    <row r="20" spans="1:29" x14ac:dyDescent="0.6">
      <c r="A20" t="s">
        <v>0</v>
      </c>
      <c r="B20" t="s">
        <v>101</v>
      </c>
      <c r="C20" s="1" t="s">
        <v>31</v>
      </c>
      <c r="D20" t="s">
        <v>32</v>
      </c>
      <c r="G20" s="4">
        <v>359</v>
      </c>
      <c r="H20" s="16">
        <v>16.3</v>
      </c>
      <c r="I20" s="26">
        <v>4</v>
      </c>
      <c r="J20" s="51">
        <v>84133</v>
      </c>
      <c r="K20" s="4">
        <v>359</v>
      </c>
      <c r="Q20" s="2">
        <f>59/359*100</f>
        <v>16.434540389972145</v>
      </c>
      <c r="S20" s="2">
        <f>175/359*100</f>
        <v>48.746518105849582</v>
      </c>
      <c r="V20" s="2">
        <f>72/359*100</f>
        <v>20.055710306406684</v>
      </c>
      <c r="Z20" s="2">
        <f>53/359*100</f>
        <v>14.763231197771587</v>
      </c>
      <c r="AB20" s="3">
        <v>43573</v>
      </c>
    </row>
    <row r="21" spans="1:29" x14ac:dyDescent="0.6">
      <c r="A21" t="s">
        <v>0</v>
      </c>
      <c r="B21" t="s">
        <v>101</v>
      </c>
      <c r="C21" s="1">
        <v>36</v>
      </c>
      <c r="D21" t="s">
        <v>27</v>
      </c>
      <c r="E21" s="1" t="s">
        <v>29</v>
      </c>
      <c r="F21" s="1" t="s">
        <v>19</v>
      </c>
      <c r="G21" s="4">
        <v>1</v>
      </c>
      <c r="H21" s="17">
        <v>19.8</v>
      </c>
      <c r="I21" s="26">
        <v>4.5999999999999996</v>
      </c>
      <c r="J21" s="51">
        <v>56548</v>
      </c>
      <c r="K21" s="4">
        <v>1</v>
      </c>
      <c r="AB21" s="3">
        <v>43573</v>
      </c>
    </row>
    <row r="22" spans="1:29" x14ac:dyDescent="0.6">
      <c r="A22" t="s">
        <v>0</v>
      </c>
      <c r="B22" t="s">
        <v>101</v>
      </c>
      <c r="C22" s="1">
        <v>36</v>
      </c>
      <c r="D22" t="s">
        <v>27</v>
      </c>
      <c r="E22" s="1" t="s">
        <v>29</v>
      </c>
      <c r="F22" s="1" t="s">
        <v>20</v>
      </c>
      <c r="G22" s="4">
        <v>55</v>
      </c>
      <c r="H22" s="17">
        <v>19.8</v>
      </c>
      <c r="I22" s="26">
        <v>4.5999999999999996</v>
      </c>
      <c r="J22" s="51">
        <v>56548</v>
      </c>
      <c r="K22" s="4">
        <v>55</v>
      </c>
      <c r="AB22" s="3">
        <v>43573</v>
      </c>
    </row>
    <row r="23" spans="1:29" x14ac:dyDescent="0.6">
      <c r="A23" t="s">
        <v>0</v>
      </c>
      <c r="B23" t="s">
        <v>101</v>
      </c>
      <c r="C23" s="1">
        <v>36</v>
      </c>
      <c r="D23" t="s">
        <v>27</v>
      </c>
      <c r="E23" s="1" t="s">
        <v>29</v>
      </c>
      <c r="F23" s="1" t="s">
        <v>21</v>
      </c>
      <c r="G23" s="4">
        <v>1</v>
      </c>
      <c r="H23" s="17">
        <v>19.8</v>
      </c>
      <c r="I23" s="26">
        <v>4.5999999999999996</v>
      </c>
      <c r="J23" s="51">
        <v>56548</v>
      </c>
      <c r="K23" s="4">
        <v>1</v>
      </c>
      <c r="AB23" s="3">
        <v>43573</v>
      </c>
    </row>
    <row r="24" spans="1:29" x14ac:dyDescent="0.6">
      <c r="A24" t="s">
        <v>0</v>
      </c>
      <c r="B24" t="s">
        <v>101</v>
      </c>
      <c r="C24" s="1">
        <v>36</v>
      </c>
      <c r="D24" t="s">
        <v>27</v>
      </c>
      <c r="E24" s="1" t="s">
        <v>29</v>
      </c>
      <c r="F24" s="1" t="s">
        <v>22</v>
      </c>
      <c r="G24" s="4">
        <v>1</v>
      </c>
      <c r="H24" s="17">
        <v>19.8</v>
      </c>
      <c r="I24" s="26">
        <v>4.5999999999999996</v>
      </c>
      <c r="J24" s="51">
        <v>56548</v>
      </c>
      <c r="K24" s="4">
        <v>1</v>
      </c>
      <c r="AB24" s="3">
        <v>43573</v>
      </c>
    </row>
    <row r="25" spans="1:29" x14ac:dyDescent="0.6">
      <c r="A25" t="s">
        <v>0</v>
      </c>
      <c r="B25" t="s">
        <v>101</v>
      </c>
      <c r="C25" s="1">
        <v>36</v>
      </c>
      <c r="D25" t="s">
        <v>27</v>
      </c>
      <c r="E25" s="1" t="s">
        <v>29</v>
      </c>
      <c r="F25" s="1" t="s">
        <v>23</v>
      </c>
      <c r="G25" s="4">
        <v>4</v>
      </c>
      <c r="H25" s="17">
        <v>19.8</v>
      </c>
      <c r="I25" s="26">
        <v>4.5999999999999996</v>
      </c>
      <c r="J25" s="51">
        <v>56548</v>
      </c>
      <c r="K25" s="4">
        <v>4</v>
      </c>
      <c r="AB25" s="3">
        <v>43573</v>
      </c>
    </row>
    <row r="26" spans="1:29" x14ac:dyDescent="0.6">
      <c r="A26" t="s">
        <v>0</v>
      </c>
      <c r="B26" t="s">
        <v>101</v>
      </c>
      <c r="C26" s="1">
        <v>36</v>
      </c>
      <c r="D26" t="s">
        <v>27</v>
      </c>
      <c r="E26" s="1" t="s">
        <v>29</v>
      </c>
      <c r="F26" s="1" t="s">
        <v>24</v>
      </c>
      <c r="G26" s="4">
        <v>294</v>
      </c>
      <c r="H26" s="17">
        <v>19.8</v>
      </c>
      <c r="I26" s="26">
        <v>4.5999999999999996</v>
      </c>
      <c r="J26" s="51">
        <v>56548</v>
      </c>
      <c r="K26" s="4">
        <v>294</v>
      </c>
      <c r="AB26" s="3">
        <v>43573</v>
      </c>
    </row>
    <row r="27" spans="1:29" x14ac:dyDescent="0.6">
      <c r="A27" t="s">
        <v>0</v>
      </c>
      <c r="B27" t="s">
        <v>101</v>
      </c>
      <c r="C27" s="1">
        <v>36</v>
      </c>
      <c r="D27" t="s">
        <v>28</v>
      </c>
      <c r="E27" s="1" t="s">
        <v>30</v>
      </c>
      <c r="F27" s="1" t="s">
        <v>25</v>
      </c>
      <c r="G27" s="4">
        <v>2</v>
      </c>
      <c r="H27" s="18">
        <v>12.2</v>
      </c>
      <c r="I27" s="26">
        <v>4</v>
      </c>
      <c r="J27" s="51">
        <v>64046</v>
      </c>
      <c r="K27" s="4">
        <v>2</v>
      </c>
      <c r="AB27" s="3">
        <v>43573</v>
      </c>
    </row>
    <row r="28" spans="1:29" x14ac:dyDescent="0.6">
      <c r="A28" t="s">
        <v>0</v>
      </c>
      <c r="B28" t="s">
        <v>101</v>
      </c>
      <c r="C28" s="1">
        <v>36</v>
      </c>
      <c r="D28" t="s">
        <v>28</v>
      </c>
      <c r="E28" s="1" t="s">
        <v>30</v>
      </c>
      <c r="F28" s="1" t="s">
        <v>26</v>
      </c>
      <c r="G28" s="4">
        <v>1</v>
      </c>
      <c r="H28" s="19">
        <v>12.2</v>
      </c>
      <c r="I28" s="26">
        <v>4</v>
      </c>
      <c r="J28" s="51">
        <v>64046</v>
      </c>
      <c r="K28" s="4">
        <v>1</v>
      </c>
      <c r="AB28" s="3">
        <v>43573</v>
      </c>
    </row>
    <row r="29" spans="1:29" x14ac:dyDescent="0.6">
      <c r="A29" t="s">
        <v>36</v>
      </c>
      <c r="B29" t="s">
        <v>102</v>
      </c>
      <c r="C29" s="1" t="s">
        <v>46</v>
      </c>
      <c r="D29" t="s">
        <v>40</v>
      </c>
      <c r="E29" s="1" t="s">
        <v>47</v>
      </c>
      <c r="G29" s="4">
        <v>1</v>
      </c>
      <c r="H29" s="20">
        <v>8.3000000000000007</v>
      </c>
      <c r="I29" s="26">
        <v>3.7</v>
      </c>
      <c r="J29" s="51">
        <v>79404</v>
      </c>
      <c r="L29" s="4">
        <v>1</v>
      </c>
      <c r="AB29" s="3">
        <v>43577</v>
      </c>
      <c r="AC29" t="s">
        <v>41</v>
      </c>
    </row>
    <row r="30" spans="1:29" x14ac:dyDescent="0.6">
      <c r="A30" t="s">
        <v>36</v>
      </c>
      <c r="B30" t="s">
        <v>102</v>
      </c>
      <c r="C30" s="1" t="s">
        <v>46</v>
      </c>
      <c r="D30" t="s">
        <v>42</v>
      </c>
      <c r="E30" s="1" t="s">
        <v>51</v>
      </c>
      <c r="G30" s="4">
        <v>1</v>
      </c>
      <c r="H30" s="21">
        <v>12.3</v>
      </c>
      <c r="I30" s="26">
        <v>5.2</v>
      </c>
      <c r="J30" s="51">
        <v>61453</v>
      </c>
      <c r="L30" s="4">
        <v>1</v>
      </c>
      <c r="AB30" s="3">
        <v>43577</v>
      </c>
      <c r="AC30" t="s">
        <v>41</v>
      </c>
    </row>
    <row r="31" spans="1:29" x14ac:dyDescent="0.6">
      <c r="A31" t="s">
        <v>36</v>
      </c>
      <c r="B31" t="s">
        <v>102</v>
      </c>
      <c r="C31" s="1" t="s">
        <v>46</v>
      </c>
      <c r="D31" t="s">
        <v>43</v>
      </c>
      <c r="E31" s="1" t="s">
        <v>29</v>
      </c>
      <c r="G31" s="4">
        <v>2</v>
      </c>
      <c r="H31" s="22">
        <v>15.2</v>
      </c>
      <c r="I31" s="26">
        <v>4.3</v>
      </c>
      <c r="J31" s="51">
        <v>56148</v>
      </c>
      <c r="L31" s="4">
        <v>2</v>
      </c>
      <c r="AB31" s="3">
        <v>43577</v>
      </c>
      <c r="AC31" t="s">
        <v>41</v>
      </c>
    </row>
    <row r="32" spans="1:29" x14ac:dyDescent="0.6">
      <c r="A32" t="s">
        <v>36</v>
      </c>
      <c r="B32" t="s">
        <v>102</v>
      </c>
      <c r="C32" s="1" t="s">
        <v>46</v>
      </c>
      <c r="D32" t="s">
        <v>44</v>
      </c>
      <c r="E32" s="1" t="s">
        <v>52</v>
      </c>
      <c r="G32" s="4">
        <v>10</v>
      </c>
      <c r="H32" s="23">
        <v>14.4</v>
      </c>
      <c r="I32" s="26">
        <v>3.6</v>
      </c>
      <c r="J32" s="51">
        <v>63587</v>
      </c>
      <c r="K32" s="4">
        <v>4</v>
      </c>
      <c r="L32" s="4">
        <v>6</v>
      </c>
      <c r="AB32" s="3">
        <v>43577</v>
      </c>
      <c r="AC32" t="s">
        <v>45</v>
      </c>
    </row>
    <row r="33" spans="1:28" x14ac:dyDescent="0.6">
      <c r="A33" t="s">
        <v>50</v>
      </c>
      <c r="B33" t="s">
        <v>103</v>
      </c>
      <c r="C33" s="1" t="s">
        <v>53</v>
      </c>
      <c r="D33" t="s">
        <v>37</v>
      </c>
      <c r="E33" s="1" t="s">
        <v>54</v>
      </c>
      <c r="G33" s="4">
        <v>73</v>
      </c>
      <c r="H33" s="24">
        <v>10.199999999999999</v>
      </c>
      <c r="I33" s="26">
        <v>5.0999999999999996</v>
      </c>
      <c r="J33" s="51">
        <v>74243</v>
      </c>
      <c r="K33" s="4">
        <v>73</v>
      </c>
      <c r="M33" s="2">
        <f>63/73*100</f>
        <v>86.301369863013704</v>
      </c>
      <c r="N33" s="2">
        <f>3/73*100</f>
        <v>4.10958904109589</v>
      </c>
      <c r="P33" s="2">
        <f>7/73*100</f>
        <v>9.5890410958904102</v>
      </c>
      <c r="T33" s="2">
        <f>53/73*100</f>
        <v>72.602739726027394</v>
      </c>
      <c r="X33" s="2">
        <f>15/73*100</f>
        <v>20.547945205479451</v>
      </c>
      <c r="AA33" s="2">
        <f>5/73*100</f>
        <v>6.8493150684931505</v>
      </c>
      <c r="AB33" s="3">
        <v>43565</v>
      </c>
    </row>
    <row r="34" spans="1:28" x14ac:dyDescent="0.6">
      <c r="A34" t="s">
        <v>50</v>
      </c>
      <c r="B34" t="s">
        <v>103</v>
      </c>
      <c r="C34" s="1" t="s">
        <v>53</v>
      </c>
      <c r="D34" t="s">
        <v>38</v>
      </c>
      <c r="E34" s="1" t="s">
        <v>55</v>
      </c>
      <c r="G34" s="4">
        <v>1</v>
      </c>
      <c r="H34" s="25">
        <v>9.3000000000000007</v>
      </c>
      <c r="I34" s="26">
        <v>3.7</v>
      </c>
      <c r="J34" s="51">
        <v>89519</v>
      </c>
      <c r="K34" s="4">
        <v>1</v>
      </c>
      <c r="AB34" s="3">
        <v>43565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Harned</dc:creator>
  <cp:lastModifiedBy>Kendall</cp:lastModifiedBy>
  <dcterms:created xsi:type="dcterms:W3CDTF">2019-04-23T16:31:42Z</dcterms:created>
  <dcterms:modified xsi:type="dcterms:W3CDTF">2019-05-05T16:22:12Z</dcterms:modified>
</cp:coreProperties>
</file>