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activeTab="1"/>
  </bookViews>
  <sheets>
    <sheet name="Joining letter " sheetId="1" r:id="rId1"/>
    <sheet name="Salary Slip" sheetId="2" r:id="rId2"/>
  </sheets>
  <calcPr calcId="145621"/>
</workbook>
</file>

<file path=xl/calcChain.xml><?xml version="1.0" encoding="utf-8"?>
<calcChain xmlns="http://schemas.openxmlformats.org/spreadsheetml/2006/main">
  <c r="C17" i="2" l="1"/>
  <c r="C16" i="2"/>
  <c r="C18" i="2" s="1"/>
  <c r="G7" i="2"/>
  <c r="D4" i="2"/>
  <c r="C3" i="1"/>
  <c r="B8" i="1" l="1"/>
  <c r="C5" i="2"/>
  <c r="C9" i="2"/>
  <c r="B4" i="1"/>
  <c r="B9" i="1" l="1"/>
  <c r="B17" i="1"/>
  <c r="B18" i="1" s="1"/>
  <c r="B5" i="1"/>
  <c r="G12" i="2"/>
  <c r="C10" i="2"/>
  <c r="C6" i="2"/>
  <c r="G11" i="2"/>
  <c r="G10" i="2" l="1"/>
  <c r="C11" i="2"/>
  <c r="C13" i="2"/>
  <c r="C20" i="2" s="1"/>
  <c r="B10" i="1"/>
  <c r="B12" i="1" s="1"/>
  <c r="B20" i="1" s="1"/>
  <c r="G6" i="2"/>
  <c r="G18" i="2" s="1"/>
</calcChain>
</file>

<file path=xl/sharedStrings.xml><?xml version="1.0" encoding="utf-8"?>
<sst xmlns="http://schemas.openxmlformats.org/spreadsheetml/2006/main" count="48" uniqueCount="35">
  <si>
    <t>Basic</t>
  </si>
  <si>
    <t>HRA</t>
  </si>
  <si>
    <t xml:space="preserve">Medical </t>
  </si>
  <si>
    <t>Executive Allowance</t>
  </si>
  <si>
    <t xml:space="preserve">Monetary Breakup </t>
  </si>
  <si>
    <t>Meal Allowance</t>
  </si>
  <si>
    <t>Gross Salary</t>
  </si>
  <si>
    <t>Deduction</t>
  </si>
  <si>
    <t xml:space="preserve">Total </t>
  </si>
  <si>
    <t>Meal Card</t>
  </si>
  <si>
    <t xml:space="preserve">Non Monetary </t>
  </si>
  <si>
    <t>Medical Insurance</t>
  </si>
  <si>
    <t xml:space="preserve">Gratuity </t>
  </si>
  <si>
    <t xml:space="preserve">Total Cost To Company Monthly </t>
  </si>
  <si>
    <t>Special Allowance</t>
  </si>
  <si>
    <t>Transport Allowance</t>
  </si>
  <si>
    <t>Medical Allowance</t>
  </si>
  <si>
    <t>Suplimentary Allowance</t>
  </si>
  <si>
    <t xml:space="preserve">Yearly Gross </t>
  </si>
  <si>
    <t>Pay Slip</t>
  </si>
  <si>
    <t>Gross</t>
  </si>
  <si>
    <t>Tax Computation</t>
  </si>
  <si>
    <t xml:space="preserve">Exempted </t>
  </si>
  <si>
    <t>HRA Exemption</t>
  </si>
  <si>
    <t xml:space="preserve">Rent paid </t>
  </si>
  <si>
    <t>Rent Paid Less 10 % Of Basic Salary</t>
  </si>
  <si>
    <t>40 % or 50 % of Basic Salary</t>
  </si>
  <si>
    <t>SD</t>
  </si>
  <si>
    <t>Taxable Salary</t>
  </si>
  <si>
    <t>0-250000</t>
  </si>
  <si>
    <t>250000-500000</t>
  </si>
  <si>
    <t>500000-1000000</t>
  </si>
  <si>
    <t>Tax</t>
  </si>
  <si>
    <t>Total Deduction</t>
  </si>
  <si>
    <t>Take Home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</si>
</sst>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7CAAC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3" fillId="0" borderId="0">
      <alignment vertical="top"/>
      <protection locked="0"/>
    </xf>
  </cellStyleXfs>
  <cellXfs count="23">
    <xf numFmtId="0" fontId="0" fillId="0" borderId="0" xfId="0">
      <alignment vertical="center"/>
    </xf>
    <xf numFmtId="0" fontId="1" fillId="0" borderId="0" xfId="0" applyFont="1" applyAlignment="1"/>
    <xf numFmtId="164" fontId="1" fillId="0" borderId="0" xfId="1" applyNumberFormat="1" applyFont="1" applyAlignment="1" applyProtection="1"/>
    <xf numFmtId="164" fontId="2" fillId="0" borderId="0" xfId="1" applyNumberFormat="1" applyFont="1" applyAlignment="1" applyProtection="1"/>
    <xf numFmtId="0" fontId="1" fillId="0" borderId="1" xfId="0" applyFont="1" applyBorder="1" applyAlignment="1"/>
    <xf numFmtId="164" fontId="1" fillId="0" borderId="1" xfId="1" applyNumberFormat="1" applyFont="1" applyBorder="1" applyAlignment="1" applyProtection="1"/>
    <xf numFmtId="0" fontId="1" fillId="2" borderId="1" xfId="0" applyFont="1" applyFill="1" applyBorder="1" applyAlignment="1"/>
    <xf numFmtId="164" fontId="1" fillId="2" borderId="1" xfId="1" applyNumberFormat="1" applyFont="1" applyFill="1" applyBorder="1" applyAlignment="1" applyProtection="1"/>
    <xf numFmtId="0" fontId="1" fillId="0" borderId="4" xfId="0" applyFont="1" applyBorder="1" applyAlignment="1"/>
    <xf numFmtId="164" fontId="1" fillId="0" borderId="5" xfId="1" applyNumberFormat="1" applyFont="1" applyBorder="1" applyAlignment="1" applyProtection="1"/>
    <xf numFmtId="0" fontId="2" fillId="0" borderId="4" xfId="0" applyFont="1" applyBorder="1" applyAlignment="1"/>
    <xf numFmtId="164" fontId="2" fillId="0" borderId="5" xfId="1" applyNumberFormat="1" applyFont="1" applyBorder="1" applyAlignment="1" applyProtection="1"/>
    <xf numFmtId="0" fontId="1" fillId="0" borderId="2" xfId="0" applyFont="1" applyBorder="1" applyAlignment="1"/>
    <xf numFmtId="164" fontId="1" fillId="0" borderId="3" xfId="1" applyNumberFormat="1" applyFont="1" applyBorder="1" applyAlignment="1" applyProtection="1"/>
    <xf numFmtId="0" fontId="2" fillId="0" borderId="5" xfId="0" applyFont="1" applyBorder="1" applyAlignment="1"/>
    <xf numFmtId="164" fontId="2" fillId="0" borderId="5" xfId="0" applyNumberFormat="1" applyFont="1" applyBorder="1" applyAlignment="1"/>
    <xf numFmtId="164" fontId="1" fillId="0" borderId="3" xfId="0" applyNumberFormat="1" applyFont="1" applyBorder="1" applyAlignment="1"/>
    <xf numFmtId="164" fontId="2" fillId="0" borderId="3" xfId="0" applyNumberFormat="1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43" fontId="2" fillId="0" borderId="0" xfId="1" applyFont="1" applyAlignment="1" applyProtection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2" workbookViewId="0">
      <selection activeCell="A17" sqref="A17"/>
    </sheetView>
  </sheetViews>
  <sheetFormatPr defaultColWidth="9" defaultRowHeight="15" x14ac:dyDescent="0.25"/>
  <cols>
    <col min="1" max="1" width="30" customWidth="1"/>
    <col min="2" max="2" width="19.5703125" customWidth="1"/>
    <col min="3" max="3" width="13.28515625" customWidth="1"/>
    <col min="4" max="4" width="9.28515625" customWidth="1"/>
    <col min="5" max="256" width="10" customWidth="1"/>
  </cols>
  <sheetData>
    <row r="1" spans="1:4" x14ac:dyDescent="0.25">
      <c r="A1" s="1" t="s">
        <v>4</v>
      </c>
      <c r="B1" s="1"/>
    </row>
    <row r="2" spans="1:4" x14ac:dyDescent="0.25">
      <c r="A2" s="1" t="s">
        <v>18</v>
      </c>
      <c r="B2" s="2">
        <v>1150000</v>
      </c>
      <c r="C2" s="3"/>
    </row>
    <row r="3" spans="1:4" x14ac:dyDescent="0.25">
      <c r="A3" s="1" t="s">
        <v>6</v>
      </c>
      <c r="B3" s="2"/>
      <c r="C3" s="2">
        <f>B2/12</f>
        <v>95833.333333333328</v>
      </c>
      <c r="D3" s="3"/>
    </row>
    <row r="4" spans="1:4" x14ac:dyDescent="0.25">
      <c r="A4" t="s">
        <v>0</v>
      </c>
      <c r="B4" s="3">
        <f>C3*50%</f>
        <v>47916.666666666664</v>
      </c>
      <c r="C4" s="3"/>
      <c r="D4" s="3"/>
    </row>
    <row r="5" spans="1:4" x14ac:dyDescent="0.25">
      <c r="A5" t="s">
        <v>1</v>
      </c>
      <c r="B5" s="3">
        <f>B4*50%</f>
        <v>23958.333333333332</v>
      </c>
      <c r="C5" s="3"/>
      <c r="D5" s="3"/>
    </row>
    <row r="6" spans="1:4" x14ac:dyDescent="0.25">
      <c r="A6" t="s">
        <v>15</v>
      </c>
      <c r="B6" s="3">
        <v>800</v>
      </c>
      <c r="C6" s="3"/>
      <c r="D6" s="3"/>
    </row>
    <row r="7" spans="1:4" x14ac:dyDescent="0.25">
      <c r="A7" t="s">
        <v>16</v>
      </c>
      <c r="B7" s="3">
        <v>1250</v>
      </c>
      <c r="C7" s="3"/>
      <c r="D7" s="3"/>
    </row>
    <row r="8" spans="1:4" x14ac:dyDescent="0.25">
      <c r="A8" t="s">
        <v>17</v>
      </c>
      <c r="B8" s="3">
        <f>C3*5%</f>
        <v>4791.666666666667</v>
      </c>
      <c r="C8" s="3"/>
      <c r="D8" s="3"/>
    </row>
    <row r="9" spans="1:4" x14ac:dyDescent="0.25">
      <c r="A9" t="s">
        <v>14</v>
      </c>
      <c r="B9" s="3">
        <f>B4*24%</f>
        <v>11499.999999999998</v>
      </c>
      <c r="C9" s="3"/>
      <c r="D9" s="3"/>
    </row>
    <row r="10" spans="1:4" x14ac:dyDescent="0.25">
      <c r="A10" t="s">
        <v>3</v>
      </c>
      <c r="B10" s="3">
        <f>C3-B4-B5-B6-B7-B8-B11-B9</f>
        <v>4516.6666666666661</v>
      </c>
      <c r="C10" s="3"/>
      <c r="D10" s="3"/>
    </row>
    <row r="11" spans="1:4" x14ac:dyDescent="0.25">
      <c r="A11" t="s">
        <v>5</v>
      </c>
      <c r="B11" s="3">
        <v>1100</v>
      </c>
      <c r="C11" s="3"/>
      <c r="D11" s="3"/>
    </row>
    <row r="12" spans="1:4" x14ac:dyDescent="0.25">
      <c r="A12" s="4" t="s">
        <v>8</v>
      </c>
      <c r="B12" s="5">
        <f>SUM(B4:B11)</f>
        <v>95833.333333333343</v>
      </c>
      <c r="C12" s="3"/>
      <c r="D12" s="3"/>
    </row>
    <row r="13" spans="1:4" x14ac:dyDescent="0.25">
      <c r="A13" s="1"/>
      <c r="B13" s="2"/>
      <c r="C13" s="3"/>
      <c r="D13" s="3"/>
    </row>
    <row r="14" spans="1:4" x14ac:dyDescent="0.25">
      <c r="B14" s="3"/>
      <c r="C14" s="3"/>
    </row>
    <row r="15" spans="1:4" x14ac:dyDescent="0.25">
      <c r="A15" s="1" t="s">
        <v>10</v>
      </c>
      <c r="B15" s="3"/>
      <c r="C15" s="3"/>
    </row>
    <row r="16" spans="1:4" x14ac:dyDescent="0.25">
      <c r="A16" t="s">
        <v>11</v>
      </c>
      <c r="B16" s="3">
        <v>1250</v>
      </c>
      <c r="C16" s="3"/>
    </row>
    <row r="17" spans="1:3" x14ac:dyDescent="0.25">
      <c r="A17" t="s">
        <v>12</v>
      </c>
      <c r="B17" s="3">
        <f>B4/26*15/12</f>
        <v>2303.685897435897</v>
      </c>
      <c r="C17" s="3"/>
    </row>
    <row r="18" spans="1:3" x14ac:dyDescent="0.25">
      <c r="A18" t="s">
        <v>8</v>
      </c>
      <c r="B18" s="3">
        <f>SUM(B16:B17)</f>
        <v>3553.685897435897</v>
      </c>
      <c r="C18" s="3"/>
    </row>
    <row r="19" spans="1:3" x14ac:dyDescent="0.25">
      <c r="B19" s="3"/>
      <c r="C19" s="3"/>
    </row>
    <row r="20" spans="1:3" x14ac:dyDescent="0.25">
      <c r="A20" s="6" t="s">
        <v>13</v>
      </c>
      <c r="B20" s="7">
        <f>B12+B18</f>
        <v>99387.019230769234</v>
      </c>
      <c r="C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tabSelected="1" workbookViewId="0">
      <selection activeCell="B52" sqref="B52"/>
    </sheetView>
  </sheetViews>
  <sheetFormatPr defaultColWidth="9" defaultRowHeight="15" x14ac:dyDescent="0.25"/>
  <cols>
    <col min="1" max="1" width="10" customWidth="1"/>
    <col min="2" max="2" width="30" customWidth="1"/>
    <col min="3" max="3" width="19.5703125" customWidth="1"/>
    <col min="4" max="4" width="13.28515625" customWidth="1"/>
    <col min="5" max="5" width="9.28515625" customWidth="1"/>
    <col min="6" max="6" width="31.85546875" customWidth="1"/>
    <col min="7" max="7" width="13.28515625" customWidth="1"/>
    <col min="8" max="256" width="10" customWidth="1"/>
  </cols>
  <sheetData>
    <row r="2" spans="2:10" x14ac:dyDescent="0.25">
      <c r="B2" s="21" t="s">
        <v>19</v>
      </c>
      <c r="C2" s="22"/>
    </row>
    <row r="3" spans="2:10" x14ac:dyDescent="0.25">
      <c r="B3" s="8" t="s">
        <v>18</v>
      </c>
      <c r="C3" s="9">
        <v>1150000</v>
      </c>
      <c r="D3" s="3"/>
    </row>
    <row r="4" spans="2:10" x14ac:dyDescent="0.25">
      <c r="B4" s="8" t="s">
        <v>6</v>
      </c>
      <c r="C4" s="9"/>
      <c r="D4" s="2">
        <f>C3/12</f>
        <v>95833.333333333328</v>
      </c>
      <c r="E4" s="3"/>
    </row>
    <row r="5" spans="2:10" x14ac:dyDescent="0.25">
      <c r="B5" s="10" t="s">
        <v>0</v>
      </c>
      <c r="C5" s="11">
        <f>D4*50%</f>
        <v>47916.666666666664</v>
      </c>
      <c r="D5" s="3"/>
      <c r="E5" s="3"/>
      <c r="F5" t="s">
        <v>21</v>
      </c>
    </row>
    <row r="6" spans="2:10" x14ac:dyDescent="0.25">
      <c r="B6" s="10" t="s">
        <v>1</v>
      </c>
      <c r="C6" s="11">
        <f>C5*50%</f>
        <v>23958.333333333332</v>
      </c>
      <c r="D6" s="3"/>
      <c r="E6" s="3"/>
      <c r="F6" t="s">
        <v>20</v>
      </c>
      <c r="G6" s="3">
        <f>(C5+C6+C7+C9+C10+C11)*12</f>
        <v>1121800</v>
      </c>
      <c r="I6" t="s">
        <v>24</v>
      </c>
      <c r="J6">
        <v>22000</v>
      </c>
    </row>
    <row r="7" spans="2:10" x14ac:dyDescent="0.25">
      <c r="B7" s="10" t="s">
        <v>15</v>
      </c>
      <c r="C7" s="11">
        <v>800</v>
      </c>
      <c r="D7" s="3"/>
      <c r="E7" s="3"/>
      <c r="F7" t="s">
        <v>22</v>
      </c>
      <c r="G7" s="3">
        <f>(C8+C12)*12</f>
        <v>28200</v>
      </c>
    </row>
    <row r="8" spans="2:10" x14ac:dyDescent="0.25">
      <c r="B8" s="10" t="s">
        <v>16</v>
      </c>
      <c r="C8" s="11">
        <v>1250</v>
      </c>
      <c r="D8" s="3"/>
      <c r="E8" s="3"/>
      <c r="G8" s="3"/>
    </row>
    <row r="9" spans="2:10" x14ac:dyDescent="0.25">
      <c r="B9" s="10" t="s">
        <v>17</v>
      </c>
      <c r="C9" s="11">
        <f>D4*5%</f>
        <v>4791.666666666667</v>
      </c>
      <c r="D9" s="3"/>
      <c r="E9" s="3"/>
      <c r="G9" s="3"/>
    </row>
    <row r="10" spans="2:10" x14ac:dyDescent="0.25">
      <c r="B10" s="10" t="s">
        <v>14</v>
      </c>
      <c r="C10" s="11">
        <f>C5*24%</f>
        <v>11499.999999999998</v>
      </c>
      <c r="D10" s="3"/>
      <c r="E10" s="3"/>
      <c r="F10" t="s">
        <v>23</v>
      </c>
      <c r="G10" s="3">
        <f>C6*12</f>
        <v>287500</v>
      </c>
    </row>
    <row r="11" spans="2:10" x14ac:dyDescent="0.25">
      <c r="B11" s="10" t="s">
        <v>3</v>
      </c>
      <c r="C11" s="11">
        <f>D4-C5-C6-C7-C8-C9-C12-C10</f>
        <v>4516.6666666666661</v>
      </c>
      <c r="D11" s="3"/>
      <c r="E11" s="3"/>
      <c r="F11" t="s">
        <v>25</v>
      </c>
      <c r="G11" s="3">
        <f>(J6-(C5*10%))*12</f>
        <v>206500</v>
      </c>
    </row>
    <row r="12" spans="2:10" x14ac:dyDescent="0.25">
      <c r="B12" s="10" t="s">
        <v>5</v>
      </c>
      <c r="C12" s="11">
        <v>1100</v>
      </c>
      <c r="D12" s="3"/>
      <c r="E12" s="3"/>
      <c r="F12" t="s">
        <v>26</v>
      </c>
      <c r="G12" s="3">
        <f>(C5*40%)*12</f>
        <v>230000</v>
      </c>
    </row>
    <row r="13" spans="2:10" x14ac:dyDescent="0.25">
      <c r="B13" s="12" t="s">
        <v>8</v>
      </c>
      <c r="C13" s="13">
        <f>SUM(C5:C12)</f>
        <v>95833.333333333343</v>
      </c>
      <c r="D13" s="3"/>
      <c r="E13" s="3"/>
      <c r="G13" s="3"/>
    </row>
    <row r="14" spans="2:10" x14ac:dyDescent="0.25">
      <c r="B14" s="8"/>
      <c r="C14" s="9"/>
      <c r="D14" s="3"/>
      <c r="E14" s="3"/>
      <c r="F14" t="s">
        <v>27</v>
      </c>
      <c r="G14" s="3">
        <v>150000</v>
      </c>
    </row>
    <row r="15" spans="2:10" x14ac:dyDescent="0.25">
      <c r="B15" s="8" t="s">
        <v>7</v>
      </c>
      <c r="C15" s="14"/>
      <c r="F15" t="s">
        <v>2</v>
      </c>
      <c r="G15" s="3">
        <v>15000</v>
      </c>
    </row>
    <row r="16" spans="2:10" x14ac:dyDescent="0.25">
      <c r="B16" s="10" t="s">
        <v>9</v>
      </c>
      <c r="C16" s="15">
        <f>C12</f>
        <v>1100</v>
      </c>
      <c r="G16" s="3"/>
    </row>
    <row r="17" spans="2:7" x14ac:dyDescent="0.25">
      <c r="B17" s="8" t="s">
        <v>32</v>
      </c>
      <c r="C17" s="15">
        <f>(G20+G21)/12</f>
        <v>4743.333333333333</v>
      </c>
      <c r="F17" t="s">
        <v>29</v>
      </c>
      <c r="G17" s="3"/>
    </row>
    <row r="18" spans="2:7" x14ac:dyDescent="0.25">
      <c r="B18" s="12" t="s">
        <v>33</v>
      </c>
      <c r="C18" s="16">
        <f>SUM(C16:C17)</f>
        <v>5843.333333333333</v>
      </c>
      <c r="F18" t="s">
        <v>28</v>
      </c>
      <c r="G18" s="3">
        <f>G6-G7-G11-G14-G15-G17</f>
        <v>722100</v>
      </c>
    </row>
    <row r="19" spans="2:7" x14ac:dyDescent="0.25">
      <c r="B19" s="8"/>
      <c r="C19" s="15"/>
      <c r="F19" t="s">
        <v>29</v>
      </c>
      <c r="G19" s="3">
        <v>0</v>
      </c>
    </row>
    <row r="20" spans="2:7" x14ac:dyDescent="0.25">
      <c r="B20" s="12" t="s">
        <v>34</v>
      </c>
      <c r="C20" s="17">
        <f>C13-C18</f>
        <v>89990.000000000015</v>
      </c>
      <c r="F20" t="s">
        <v>30</v>
      </c>
      <c r="G20">
        <v>12500</v>
      </c>
    </row>
    <row r="21" spans="2:7" x14ac:dyDescent="0.25">
      <c r="B21" s="18"/>
      <c r="C21" s="19"/>
      <c r="F21" s="20" t="s">
        <v>31</v>
      </c>
      <c r="G21">
        <v>44420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Joining letter </vt:lpstr>
      <vt:lpstr>Salary Slip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Gobari, Deepak [AUTOSOL/NOIDA]</dc:creator>
  <cp:lastModifiedBy>DEMO</cp:lastModifiedBy>
  <dcterms:created xsi:type="dcterms:W3CDTF">2018-08-14T00:38:45Z</dcterms:created>
  <dcterms:modified xsi:type="dcterms:W3CDTF">2018-08-17T09:36:08Z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HIDDEN_GRID_QUERY_LIST_4F35BF76-6C0D-4D9B-82B2-816C12CF3733">
    <vt:lpwstr>empty_477D106A-C0D6-4607-AEBD-E2C9D60EA279</vt:lpwstr>
  </property>
  <property fmtid="{D5CDD505-2E9C-101B-9397-08002B2CF9AE}" pid="3" name="SV_QUERY_LIST_4F35BF76-6C0D-4D9B-82B2-816C12CF3733">
    <vt:lpwstr>empty_477D106A-C0D6-4607-AEBD-E2C9D60EA279</vt:lpwstr>
  </property>
</Properties>
</file>