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9040" windowHeight="16440"/>
  </bookViews>
  <sheets>
    <sheet name="6s19p" sheetId="5" r:id="rId1"/>
    <sheet name="6n13s" sheetId="4" r:id="rId2"/>
  </sheets>
  <calcPr calcId="124519"/>
</workbook>
</file>

<file path=xl/calcChain.xml><?xml version="1.0" encoding="utf-8"?>
<calcChain xmlns="http://schemas.openxmlformats.org/spreadsheetml/2006/main">
  <c r="B65" i="5"/>
  <c r="B64"/>
  <c r="B63"/>
  <c r="B62"/>
  <c r="B61"/>
  <c r="B60"/>
  <c r="B59"/>
  <c r="B58"/>
  <c r="B57"/>
  <c r="B56"/>
  <c r="B55"/>
  <c r="B54"/>
  <c r="B53"/>
  <c r="M52"/>
  <c r="L52"/>
  <c r="K52"/>
  <c r="J52"/>
  <c r="I52"/>
  <c r="H52"/>
  <c r="G52"/>
  <c r="F52"/>
  <c r="E52"/>
  <c r="D52"/>
  <c r="C52"/>
  <c r="M47"/>
  <c r="M65" s="1"/>
  <c r="L47"/>
  <c r="L65" s="1"/>
  <c r="K47"/>
  <c r="K65" s="1"/>
  <c r="J47"/>
  <c r="J65" s="1"/>
  <c r="I47"/>
  <c r="I65" s="1"/>
  <c r="H47"/>
  <c r="H65" s="1"/>
  <c r="G47"/>
  <c r="G65" s="1"/>
  <c r="F47"/>
  <c r="F65" s="1"/>
  <c r="E47"/>
  <c r="E65" s="1"/>
  <c r="D47"/>
  <c r="D65" s="1"/>
  <c r="C47"/>
  <c r="C65" s="1"/>
  <c r="M46"/>
  <c r="M64" s="1"/>
  <c r="L46"/>
  <c r="L64" s="1"/>
  <c r="K46"/>
  <c r="K64" s="1"/>
  <c r="J46"/>
  <c r="J64" s="1"/>
  <c r="I46"/>
  <c r="I64" s="1"/>
  <c r="H46"/>
  <c r="H64" s="1"/>
  <c r="G46"/>
  <c r="G64" s="1"/>
  <c r="F46"/>
  <c r="F64" s="1"/>
  <c r="E46"/>
  <c r="E64" s="1"/>
  <c r="D46"/>
  <c r="D64" s="1"/>
  <c r="C46"/>
  <c r="C64" s="1"/>
  <c r="M45"/>
  <c r="M63" s="1"/>
  <c r="L45"/>
  <c r="L63" s="1"/>
  <c r="K45"/>
  <c r="K63" s="1"/>
  <c r="J45"/>
  <c r="J63" s="1"/>
  <c r="I45"/>
  <c r="I63" s="1"/>
  <c r="H45"/>
  <c r="H63" s="1"/>
  <c r="G45"/>
  <c r="G63" s="1"/>
  <c r="F45"/>
  <c r="F63" s="1"/>
  <c r="E45"/>
  <c r="E63" s="1"/>
  <c r="D45"/>
  <c r="D63" s="1"/>
  <c r="C45"/>
  <c r="C63" s="1"/>
  <c r="M44"/>
  <c r="M62" s="1"/>
  <c r="L44"/>
  <c r="L62" s="1"/>
  <c r="K44"/>
  <c r="K62" s="1"/>
  <c r="J44"/>
  <c r="J62" s="1"/>
  <c r="I44"/>
  <c r="I62" s="1"/>
  <c r="H44"/>
  <c r="H62" s="1"/>
  <c r="G44"/>
  <c r="G62" s="1"/>
  <c r="F44"/>
  <c r="F62" s="1"/>
  <c r="E44"/>
  <c r="E62" s="1"/>
  <c r="D44"/>
  <c r="D62" s="1"/>
  <c r="C44"/>
  <c r="C62" s="1"/>
  <c r="M43"/>
  <c r="M61" s="1"/>
  <c r="L43"/>
  <c r="L61" s="1"/>
  <c r="K43"/>
  <c r="K61" s="1"/>
  <c r="J43"/>
  <c r="J61" s="1"/>
  <c r="I43"/>
  <c r="I61" s="1"/>
  <c r="H43"/>
  <c r="H61" s="1"/>
  <c r="G43"/>
  <c r="G61" s="1"/>
  <c r="F43"/>
  <c r="F61" s="1"/>
  <c r="E43"/>
  <c r="E61" s="1"/>
  <c r="D43"/>
  <c r="D61" s="1"/>
  <c r="C43"/>
  <c r="C61" s="1"/>
  <c r="M42"/>
  <c r="M60" s="1"/>
  <c r="L42"/>
  <c r="L60" s="1"/>
  <c r="K42"/>
  <c r="K60" s="1"/>
  <c r="J42"/>
  <c r="J60" s="1"/>
  <c r="I42"/>
  <c r="I60" s="1"/>
  <c r="H42"/>
  <c r="H60" s="1"/>
  <c r="G42"/>
  <c r="G60" s="1"/>
  <c r="F42"/>
  <c r="F60" s="1"/>
  <c r="E42"/>
  <c r="E60" s="1"/>
  <c r="D42"/>
  <c r="D60" s="1"/>
  <c r="C42"/>
  <c r="C60" s="1"/>
  <c r="M41"/>
  <c r="M59" s="1"/>
  <c r="L41"/>
  <c r="L59" s="1"/>
  <c r="K41"/>
  <c r="K59" s="1"/>
  <c r="J41"/>
  <c r="J59" s="1"/>
  <c r="I41"/>
  <c r="I59" s="1"/>
  <c r="H41"/>
  <c r="H59" s="1"/>
  <c r="G41"/>
  <c r="G59" s="1"/>
  <c r="F41"/>
  <c r="F59" s="1"/>
  <c r="E41"/>
  <c r="E59" s="1"/>
  <c r="D41"/>
  <c r="D59" s="1"/>
  <c r="C41"/>
  <c r="C59" s="1"/>
  <c r="M40"/>
  <c r="M58" s="1"/>
  <c r="L40"/>
  <c r="L58" s="1"/>
  <c r="K40"/>
  <c r="K58" s="1"/>
  <c r="J40"/>
  <c r="J58" s="1"/>
  <c r="I40"/>
  <c r="I58" s="1"/>
  <c r="H40"/>
  <c r="H58" s="1"/>
  <c r="G40"/>
  <c r="G58" s="1"/>
  <c r="F40"/>
  <c r="F58" s="1"/>
  <c r="E40"/>
  <c r="E58" s="1"/>
  <c r="D40"/>
  <c r="D58" s="1"/>
  <c r="C40"/>
  <c r="C58" s="1"/>
  <c r="M39"/>
  <c r="M57" s="1"/>
  <c r="L39"/>
  <c r="L57" s="1"/>
  <c r="K39"/>
  <c r="K57" s="1"/>
  <c r="J39"/>
  <c r="J57" s="1"/>
  <c r="I39"/>
  <c r="I57" s="1"/>
  <c r="H39"/>
  <c r="H57" s="1"/>
  <c r="G39"/>
  <c r="G57" s="1"/>
  <c r="F39"/>
  <c r="F57" s="1"/>
  <c r="E39"/>
  <c r="E57" s="1"/>
  <c r="D39"/>
  <c r="D57" s="1"/>
  <c r="C39"/>
  <c r="C57" s="1"/>
  <c r="M38"/>
  <c r="M56" s="1"/>
  <c r="L38"/>
  <c r="L56" s="1"/>
  <c r="K38"/>
  <c r="K56" s="1"/>
  <c r="J38"/>
  <c r="J56" s="1"/>
  <c r="I38"/>
  <c r="I56" s="1"/>
  <c r="H38"/>
  <c r="H56" s="1"/>
  <c r="G38"/>
  <c r="G56" s="1"/>
  <c r="F38"/>
  <c r="F56" s="1"/>
  <c r="E38"/>
  <c r="E56" s="1"/>
  <c r="D38"/>
  <c r="D56" s="1"/>
  <c r="C38"/>
  <c r="C56" s="1"/>
  <c r="M37"/>
  <c r="M55" s="1"/>
  <c r="L37"/>
  <c r="L55" s="1"/>
  <c r="K37"/>
  <c r="K55" s="1"/>
  <c r="J37"/>
  <c r="J55" s="1"/>
  <c r="I37"/>
  <c r="I55" s="1"/>
  <c r="H37"/>
  <c r="H55" s="1"/>
  <c r="G37"/>
  <c r="G55" s="1"/>
  <c r="F37"/>
  <c r="F55" s="1"/>
  <c r="E37"/>
  <c r="E55" s="1"/>
  <c r="D37"/>
  <c r="D55" s="1"/>
  <c r="C37"/>
  <c r="C55" s="1"/>
  <c r="M36"/>
  <c r="M54" s="1"/>
  <c r="L36"/>
  <c r="L54" s="1"/>
  <c r="K36"/>
  <c r="K54" s="1"/>
  <c r="J36"/>
  <c r="J54" s="1"/>
  <c r="I36"/>
  <c r="I54" s="1"/>
  <c r="H36"/>
  <c r="H54" s="1"/>
  <c r="G36"/>
  <c r="G54" s="1"/>
  <c r="F36"/>
  <c r="F54" s="1"/>
  <c r="E36"/>
  <c r="E54" s="1"/>
  <c r="D36"/>
  <c r="D54" s="1"/>
  <c r="C36"/>
  <c r="C54" s="1"/>
  <c r="M35"/>
  <c r="M53" s="1"/>
  <c r="L35"/>
  <c r="L53" s="1"/>
  <c r="K35"/>
  <c r="K53" s="1"/>
  <c r="J35"/>
  <c r="J53" s="1"/>
  <c r="I35"/>
  <c r="I53" s="1"/>
  <c r="H35"/>
  <c r="H53" s="1"/>
  <c r="G35"/>
  <c r="G53" s="1"/>
  <c r="F35"/>
  <c r="F53" s="1"/>
  <c r="E35"/>
  <c r="E53" s="1"/>
  <c r="D35"/>
  <c r="D53" s="1"/>
  <c r="C35"/>
  <c r="C53" s="1"/>
  <c r="B65" i="4"/>
  <c r="B64"/>
  <c r="B63"/>
  <c r="B62"/>
  <c r="B61"/>
  <c r="B60"/>
  <c r="B59"/>
  <c r="B58"/>
  <c r="B57"/>
  <c r="B56"/>
  <c r="B55"/>
  <c r="B54"/>
  <c r="B53"/>
  <c r="M52"/>
  <c r="L52"/>
  <c r="K52"/>
  <c r="J52"/>
  <c r="I52"/>
  <c r="H52"/>
  <c r="G52"/>
  <c r="F52"/>
  <c r="E52"/>
  <c r="D52"/>
  <c r="C52"/>
  <c r="M47"/>
  <c r="M65" s="1"/>
  <c r="L47"/>
  <c r="L65" s="1"/>
  <c r="K47"/>
  <c r="K65" s="1"/>
  <c r="J47"/>
  <c r="J65" s="1"/>
  <c r="I47"/>
  <c r="I65" s="1"/>
  <c r="H47"/>
  <c r="H65" s="1"/>
  <c r="G47"/>
  <c r="G65" s="1"/>
  <c r="F47"/>
  <c r="F65" s="1"/>
  <c r="E47"/>
  <c r="E65" s="1"/>
  <c r="D47"/>
  <c r="D65" s="1"/>
  <c r="C47"/>
  <c r="C65" s="1"/>
  <c r="M46"/>
  <c r="M64" s="1"/>
  <c r="L46"/>
  <c r="L64" s="1"/>
  <c r="K46"/>
  <c r="K64" s="1"/>
  <c r="J46"/>
  <c r="J64" s="1"/>
  <c r="I46"/>
  <c r="I64" s="1"/>
  <c r="H46"/>
  <c r="H64" s="1"/>
  <c r="G46"/>
  <c r="G64" s="1"/>
  <c r="F46"/>
  <c r="F64" s="1"/>
  <c r="E46"/>
  <c r="E64" s="1"/>
  <c r="D46"/>
  <c r="D64" s="1"/>
  <c r="C46"/>
  <c r="C64" s="1"/>
  <c r="M45"/>
  <c r="M63" s="1"/>
  <c r="L45"/>
  <c r="L63" s="1"/>
  <c r="K45"/>
  <c r="K63" s="1"/>
  <c r="J45"/>
  <c r="J63" s="1"/>
  <c r="I45"/>
  <c r="I63" s="1"/>
  <c r="H45"/>
  <c r="H63" s="1"/>
  <c r="G45"/>
  <c r="G63" s="1"/>
  <c r="F45"/>
  <c r="F63" s="1"/>
  <c r="E45"/>
  <c r="E63" s="1"/>
  <c r="D45"/>
  <c r="D63" s="1"/>
  <c r="C45"/>
  <c r="C63" s="1"/>
  <c r="M44"/>
  <c r="M62" s="1"/>
  <c r="L44"/>
  <c r="L62" s="1"/>
  <c r="K44"/>
  <c r="K62" s="1"/>
  <c r="J44"/>
  <c r="J62" s="1"/>
  <c r="I44"/>
  <c r="I62" s="1"/>
  <c r="H44"/>
  <c r="H62" s="1"/>
  <c r="G44"/>
  <c r="G62" s="1"/>
  <c r="F44"/>
  <c r="F62" s="1"/>
  <c r="E44"/>
  <c r="E62" s="1"/>
  <c r="D44"/>
  <c r="D62" s="1"/>
  <c r="C44"/>
  <c r="C62" s="1"/>
  <c r="M43"/>
  <c r="M61" s="1"/>
  <c r="L43"/>
  <c r="L61" s="1"/>
  <c r="K43"/>
  <c r="K61" s="1"/>
  <c r="J43"/>
  <c r="J61" s="1"/>
  <c r="I43"/>
  <c r="I61" s="1"/>
  <c r="H43"/>
  <c r="H61" s="1"/>
  <c r="G43"/>
  <c r="G61" s="1"/>
  <c r="F43"/>
  <c r="F61" s="1"/>
  <c r="E43"/>
  <c r="E61" s="1"/>
  <c r="D43"/>
  <c r="D61" s="1"/>
  <c r="C43"/>
  <c r="C61" s="1"/>
  <c r="M42"/>
  <c r="M60" s="1"/>
  <c r="L42"/>
  <c r="L60" s="1"/>
  <c r="K42"/>
  <c r="K60" s="1"/>
  <c r="J42"/>
  <c r="J60" s="1"/>
  <c r="I42"/>
  <c r="I60" s="1"/>
  <c r="H42"/>
  <c r="H60" s="1"/>
  <c r="G42"/>
  <c r="G60" s="1"/>
  <c r="F42"/>
  <c r="F60" s="1"/>
  <c r="E42"/>
  <c r="E60" s="1"/>
  <c r="D42"/>
  <c r="D60" s="1"/>
  <c r="C42"/>
  <c r="C60" s="1"/>
  <c r="M41"/>
  <c r="M59" s="1"/>
  <c r="L41"/>
  <c r="L59" s="1"/>
  <c r="K41"/>
  <c r="K59" s="1"/>
  <c r="J41"/>
  <c r="J59" s="1"/>
  <c r="I41"/>
  <c r="I59" s="1"/>
  <c r="H41"/>
  <c r="H59" s="1"/>
  <c r="G41"/>
  <c r="G59" s="1"/>
  <c r="F41"/>
  <c r="F59" s="1"/>
  <c r="E41"/>
  <c r="E59" s="1"/>
  <c r="D41"/>
  <c r="D59" s="1"/>
  <c r="C41"/>
  <c r="C59" s="1"/>
  <c r="M40"/>
  <c r="M58" s="1"/>
  <c r="L40"/>
  <c r="L58" s="1"/>
  <c r="K40"/>
  <c r="K58" s="1"/>
  <c r="J40"/>
  <c r="J58" s="1"/>
  <c r="I40"/>
  <c r="I58" s="1"/>
  <c r="H40"/>
  <c r="H58" s="1"/>
  <c r="G40"/>
  <c r="G58" s="1"/>
  <c r="F40"/>
  <c r="F58" s="1"/>
  <c r="E40"/>
  <c r="E58" s="1"/>
  <c r="D40"/>
  <c r="D58" s="1"/>
  <c r="C40"/>
  <c r="C58" s="1"/>
  <c r="M39"/>
  <c r="M57" s="1"/>
  <c r="L39"/>
  <c r="L57" s="1"/>
  <c r="K39"/>
  <c r="K57" s="1"/>
  <c r="J39"/>
  <c r="J57" s="1"/>
  <c r="I39"/>
  <c r="I57" s="1"/>
  <c r="H39"/>
  <c r="H57" s="1"/>
  <c r="G39"/>
  <c r="G57" s="1"/>
  <c r="F39"/>
  <c r="F57" s="1"/>
  <c r="E39"/>
  <c r="E57" s="1"/>
  <c r="D39"/>
  <c r="D57" s="1"/>
  <c r="C39"/>
  <c r="C57" s="1"/>
  <c r="M38"/>
  <c r="M56" s="1"/>
  <c r="L38"/>
  <c r="L56" s="1"/>
  <c r="K38"/>
  <c r="K56" s="1"/>
  <c r="J38"/>
  <c r="J56" s="1"/>
  <c r="I38"/>
  <c r="I56" s="1"/>
  <c r="H38"/>
  <c r="H56" s="1"/>
  <c r="G38"/>
  <c r="G56" s="1"/>
  <c r="F38"/>
  <c r="F56" s="1"/>
  <c r="E38"/>
  <c r="E56" s="1"/>
  <c r="D38"/>
  <c r="D56" s="1"/>
  <c r="C38"/>
  <c r="C56" s="1"/>
  <c r="M37"/>
  <c r="M55" s="1"/>
  <c r="L37"/>
  <c r="L55" s="1"/>
  <c r="K37"/>
  <c r="K55" s="1"/>
  <c r="J37"/>
  <c r="J55" s="1"/>
  <c r="I37"/>
  <c r="I55" s="1"/>
  <c r="H37"/>
  <c r="H55" s="1"/>
  <c r="G37"/>
  <c r="G55" s="1"/>
  <c r="F37"/>
  <c r="F55" s="1"/>
  <c r="E37"/>
  <c r="E55" s="1"/>
  <c r="D37"/>
  <c r="D55" s="1"/>
  <c r="C37"/>
  <c r="C55" s="1"/>
  <c r="M36"/>
  <c r="M54" s="1"/>
  <c r="L36"/>
  <c r="L54" s="1"/>
  <c r="K36"/>
  <c r="K54" s="1"/>
  <c r="J36"/>
  <c r="J54" s="1"/>
  <c r="I36"/>
  <c r="I54" s="1"/>
  <c r="H36"/>
  <c r="H54" s="1"/>
  <c r="G36"/>
  <c r="G54" s="1"/>
  <c r="F36"/>
  <c r="F54" s="1"/>
  <c r="E36"/>
  <c r="E54" s="1"/>
  <c r="D36"/>
  <c r="D54" s="1"/>
  <c r="C36"/>
  <c r="C54" s="1"/>
  <c r="M35"/>
  <c r="M53" s="1"/>
  <c r="L35"/>
  <c r="L53" s="1"/>
  <c r="K35"/>
  <c r="K53" s="1"/>
  <c r="J35"/>
  <c r="J53" s="1"/>
  <c r="I35"/>
  <c r="I53" s="1"/>
  <c r="H35"/>
  <c r="H53" s="1"/>
  <c r="G35"/>
  <c r="G53" s="1"/>
  <c r="F35"/>
  <c r="F53" s="1"/>
  <c r="E35"/>
  <c r="E53" s="1"/>
  <c r="D35"/>
  <c r="D53" s="1"/>
  <c r="C35"/>
  <c r="C53" s="1"/>
</calcChain>
</file>

<file path=xl/sharedStrings.xml><?xml version="1.0" encoding="utf-8"?>
<sst xmlns="http://schemas.openxmlformats.org/spreadsheetml/2006/main" count="37" uniqueCount="17">
  <si>
    <t>Vg</t>
  </si>
  <si>
    <t>Kg1</t>
  </si>
  <si>
    <t>ex</t>
  </si>
  <si>
    <t>mu</t>
  </si>
  <si>
    <t>kp</t>
  </si>
  <si>
    <t>kvb</t>
  </si>
  <si>
    <t>vgc</t>
  </si>
  <si>
    <t>Va</t>
  </si>
  <si>
    <t>E1</t>
  </si>
  <si>
    <t>Ip</t>
  </si>
  <si>
    <t>more spread graphs apart</t>
  </si>
  <si>
    <t>diform lower part</t>
  </si>
  <si>
    <t>move graph left</t>
  </si>
  <si>
    <t>higher lower graph orientation</t>
  </si>
  <si>
    <t>more improves curvature</t>
  </si>
  <si>
    <t>more lowers graph</t>
  </si>
  <si>
    <t>original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</si>
</sst>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  <xf numFmtId="0" fontId="0" fillId="3" borderId="0" xfId="0" applyFill="1"/>
    <xf numFmtId="0" fontId="0" fillId="0" borderId="0" xfId="0" quotePrefix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9863259333945604E-2"/>
          <c:y val="1.2235628441181695E-2"/>
          <c:w val="0.9111056396019761"/>
          <c:h val="0.95921934148475341"/>
        </c:manualLayout>
      </c:layout>
      <c:scatterChart>
        <c:scatterStyle val="smoothMarker"/>
        <c:ser>
          <c:idx val="0"/>
          <c:order val="0"/>
          <c:tx>
            <c:strRef>
              <c:f>'6s19p'!$C$52</c:f>
              <c:strCache>
                <c:ptCount val="1"/>
                <c:pt idx="0">
                  <c:v>-5</c:v>
                </c:pt>
              </c:strCache>
            </c:strRef>
          </c:tx>
          <c:xVal>
            <c:numRef>
              <c:f>'6s19p'!$B$53:$B$65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</c:numCache>
            </c:numRef>
          </c:xVal>
          <c:yVal>
            <c:numRef>
              <c:f>'6s19p'!$C$53:$C$65</c:f>
              <c:numCache>
                <c:formatCode>General</c:formatCode>
                <c:ptCount val="13"/>
                <c:pt idx="0">
                  <c:v>0</c:v>
                </c:pt>
                <c:pt idx="1">
                  <c:v>2.06589638797001E-2</c:v>
                </c:pt>
                <c:pt idx="2">
                  <c:v>0.11270549673919376</c:v>
                </c:pt>
                <c:pt idx="3">
                  <c:v>0.30428866994045478</c:v>
                </c:pt>
                <c:pt idx="4">
                  <c:v>0.60206920276927123</c:v>
                </c:pt>
                <c:pt idx="5">
                  <c:v>1.0070482887577989</c:v>
                </c:pt>
                <c:pt idx="6">
                  <c:v>1.5192682519826664</c:v>
                </c:pt>
                <c:pt idx="7">
                  <c:v>2.1386373143914366</c:v>
                </c:pt>
                <c:pt idx="8">
                  <c:v>2.8650674578573825</c:v>
                </c:pt>
                <c:pt idx="9">
                  <c:v>3.6984921249732552</c:v>
                </c:pt>
                <c:pt idx="10">
                  <c:v>4.6388632860545398</c:v>
                </c:pt>
                <c:pt idx="11">
                  <c:v>5.6861463641738119</c:v>
                </c:pt>
                <c:pt idx="12">
                  <c:v>6.8403161830856813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'6s19p'!$D$52</c:f>
              <c:strCache>
                <c:ptCount val="1"/>
                <c:pt idx="0">
                  <c:v>-20</c:v>
                </c:pt>
              </c:strCache>
            </c:strRef>
          </c:tx>
          <c:xVal>
            <c:numRef>
              <c:f>'6s19p'!$B$53:$B$65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</c:numCache>
            </c:numRef>
          </c:xVal>
          <c:yVal>
            <c:numRef>
              <c:f>'6s19p'!$D$53:$D$65</c:f>
              <c:numCache>
                <c:formatCode>General</c:formatCode>
                <c:ptCount val="13"/>
                <c:pt idx="0">
                  <c:v>0</c:v>
                </c:pt>
                <c:pt idx="1">
                  <c:v>4.4033155555366131E-4</c:v>
                </c:pt>
                <c:pt idx="2">
                  <c:v>1.4768144703527719E-2</c:v>
                </c:pt>
                <c:pt idx="3">
                  <c:v>8.852495465499069E-2</c:v>
                </c:pt>
                <c:pt idx="4">
                  <c:v>0.25447645984425771</c:v>
                </c:pt>
                <c:pt idx="5">
                  <c:v>0.52315176238857075</c:v>
                </c:pt>
                <c:pt idx="6">
                  <c:v>0.89754310325053865</c:v>
                </c:pt>
                <c:pt idx="7">
                  <c:v>1.3785560417871923</c:v>
                </c:pt>
                <c:pt idx="8">
                  <c:v>1.9664710432197845</c:v>
                </c:pt>
                <c:pt idx="9">
                  <c:v>2.6613646936307775</c:v>
                </c:pt>
                <c:pt idx="10">
                  <c:v>3.4632443113552829</c:v>
                </c:pt>
                <c:pt idx="11">
                  <c:v>4.3720945002658818</c:v>
                </c:pt>
                <c:pt idx="12">
                  <c:v>5.3878939798693235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'6s19p'!$E$52</c:f>
              <c:strCache>
                <c:ptCount val="1"/>
                <c:pt idx="0">
                  <c:v>-40</c:v>
                </c:pt>
              </c:strCache>
            </c:strRef>
          </c:tx>
          <c:xVal>
            <c:numRef>
              <c:f>'6s19p'!$B$53:$B$65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</c:numCache>
            </c:numRef>
          </c:xVal>
          <c:yVal>
            <c:numRef>
              <c:f>'6s19p'!$E$53:$E$65</c:f>
              <c:numCache>
                <c:formatCode>General</c:formatCode>
                <c:ptCount val="13"/>
                <c:pt idx="0">
                  <c:v>0</c:v>
                </c:pt>
                <c:pt idx="1">
                  <c:v>4.4987279048273391E-8</c:v>
                </c:pt>
                <c:pt idx="2">
                  <c:v>5.6182259221513888E-5</c:v>
                </c:pt>
                <c:pt idx="3">
                  <c:v>3.8999573265324165E-3</c:v>
                </c:pt>
                <c:pt idx="4">
                  <c:v>3.830910401593577E-2</c:v>
                </c:pt>
                <c:pt idx="5">
                  <c:v>0.14384321179115991</c:v>
                </c:pt>
                <c:pt idx="6">
                  <c:v>0.34292916702080856</c:v>
                </c:pt>
                <c:pt idx="7">
                  <c:v>0.6438395379873022</c:v>
                </c:pt>
                <c:pt idx="8">
                  <c:v>1.0495704860491837</c:v>
                </c:pt>
                <c:pt idx="9">
                  <c:v>1.561301352392743</c:v>
                </c:pt>
                <c:pt idx="10">
                  <c:v>2.1795339179400939</c:v>
                </c:pt>
                <c:pt idx="11">
                  <c:v>2.9044926266862556</c:v>
                </c:pt>
                <c:pt idx="12">
                  <c:v>3.7362794754166679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'6s19p'!$F$52</c:f>
              <c:strCache>
                <c:ptCount val="1"/>
                <c:pt idx="0">
                  <c:v>-60</c:v>
                </c:pt>
              </c:strCache>
            </c:strRef>
          </c:tx>
          <c:xVal>
            <c:numRef>
              <c:f>'6s19p'!$B$53:$B$65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</c:numCache>
            </c:numRef>
          </c:xVal>
          <c:yVal>
            <c:numRef>
              <c:f>'6s19p'!$F$53:$F$65</c:f>
              <c:numCache>
                <c:formatCode>General</c:formatCode>
                <c:ptCount val="13"/>
                <c:pt idx="0">
                  <c:v>0</c:v>
                </c:pt>
                <c:pt idx="1">
                  <c:v>2.8937056222881797E-12</c:v>
                </c:pt>
                <c:pt idx="2">
                  <c:v>5.8363854544558956E-8</c:v>
                </c:pt>
                <c:pt idx="3">
                  <c:v>3.3796024582377502E-5</c:v>
                </c:pt>
                <c:pt idx="4">
                  <c:v>1.6698536077358866E-3</c:v>
                </c:pt>
                <c:pt idx="5">
                  <c:v>1.8143075066175515E-2</c:v>
                </c:pt>
                <c:pt idx="6">
                  <c:v>8.0937862496037863E-2</c:v>
                </c:pt>
                <c:pt idx="7">
                  <c:v>0.22011832801537726</c:v>
                </c:pt>
                <c:pt idx="8">
                  <c:v>0.45242169399390941</c:v>
                </c:pt>
                <c:pt idx="9">
                  <c:v>0.78537902818530336</c:v>
                </c:pt>
                <c:pt idx="10">
                  <c:v>1.2222805519709166</c:v>
                </c:pt>
                <c:pt idx="11">
                  <c:v>1.764618919829005</c:v>
                </c:pt>
                <c:pt idx="12">
                  <c:v>2.4131068291179867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'6s19p'!$G$52</c:f>
              <c:strCache>
                <c:ptCount val="1"/>
                <c:pt idx="0">
                  <c:v>-80</c:v>
                </c:pt>
              </c:strCache>
            </c:strRef>
          </c:tx>
          <c:xVal>
            <c:numRef>
              <c:f>'6s19p'!$B$53:$B$65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</c:numCache>
            </c:numRef>
          </c:xVal>
          <c:yVal>
            <c:numRef>
              <c:f>'6s19p'!$G$53:$G$65</c:f>
              <c:numCache>
                <c:formatCode>General</c:formatCode>
                <c:ptCount val="13"/>
                <c:pt idx="0">
                  <c:v>0</c:v>
                </c:pt>
                <c:pt idx="1">
                  <c:v>1.852909770230895E-16</c:v>
                </c:pt>
                <c:pt idx="2">
                  <c:v>5.6159526424125493E-11</c:v>
                </c:pt>
                <c:pt idx="3">
                  <c:v>1.9890275136780353E-7</c:v>
                </c:pt>
                <c:pt idx="4">
                  <c:v>3.4928472896234441E-5</c:v>
                </c:pt>
                <c:pt idx="5">
                  <c:v>1.0473346763226936E-3</c:v>
                </c:pt>
                <c:pt idx="6">
                  <c:v>1.0254869965507715E-2</c:v>
                </c:pt>
                <c:pt idx="7">
                  <c:v>4.8339385082774848E-2</c:v>
                </c:pt>
                <c:pt idx="8">
                  <c:v>0.14317080820505415</c:v>
                </c:pt>
                <c:pt idx="9">
                  <c:v>0.31705777772126054</c:v>
                </c:pt>
                <c:pt idx="10">
                  <c:v>0.58329698883986947</c:v>
                </c:pt>
                <c:pt idx="11">
                  <c:v>0.94887109572023332</c:v>
                </c:pt>
                <c:pt idx="12">
                  <c:v>1.4173327658277541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'6s19p'!$H$52</c:f>
              <c:strCache>
                <c:ptCount val="1"/>
                <c:pt idx="0">
                  <c:v>-100</c:v>
                </c:pt>
              </c:strCache>
            </c:strRef>
          </c:tx>
          <c:xVal>
            <c:numRef>
              <c:f>'6s19p'!$B$53:$B$65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</c:numCache>
            </c:numRef>
          </c:xVal>
          <c:yVal>
            <c:numRef>
              <c:f>'6s19p'!$H$53:$H$65</c:f>
              <c:numCache>
                <c:formatCode>General</c:formatCode>
                <c:ptCount val="13"/>
                <c:pt idx="0">
                  <c:v>0</c:v>
                </c:pt>
                <c:pt idx="1">
                  <c:v>1.1864198436118216E-20</c:v>
                </c:pt>
                <c:pt idx="2">
                  <c:v>5.3905795008941026E-14</c:v>
                </c:pt>
                <c:pt idx="3">
                  <c:v>1.1293043113144272E-9</c:v>
                </c:pt>
                <c:pt idx="4">
                  <c:v>6.1916645519803271E-7</c:v>
                </c:pt>
                <c:pt idx="5">
                  <c:v>4.2328597441039998E-5</c:v>
                </c:pt>
                <c:pt idx="6">
                  <c:v>8.1616766588911178E-4</c:v>
                </c:pt>
                <c:pt idx="7">
                  <c:v>6.7864950692324367E-3</c:v>
                </c:pt>
                <c:pt idx="8">
                  <c:v>3.1392281637818188E-2</c:v>
                </c:pt>
                <c:pt idx="9">
                  <c:v>9.6613776410881813E-2</c:v>
                </c:pt>
                <c:pt idx="10">
                  <c:v>0.22516475301741748</c:v>
                </c:pt>
                <c:pt idx="11">
                  <c:v>0.43431601907592737</c:v>
                </c:pt>
                <c:pt idx="12">
                  <c:v>0.73508440426759303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'6s19p'!$I$52</c:f>
              <c:strCache>
                <c:ptCount val="1"/>
                <c:pt idx="0">
                  <c:v>-120</c:v>
                </c:pt>
              </c:strCache>
            </c:strRef>
          </c:tx>
          <c:xVal>
            <c:numRef>
              <c:f>'6s19p'!$B$53:$B$65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</c:numCache>
            </c:numRef>
          </c:xVal>
          <c:yVal>
            <c:numRef>
              <c:f>'6s19p'!$I$53:$I$65</c:f>
              <c:numCache>
                <c:formatCode>General</c:formatCode>
                <c:ptCount val="13"/>
                <c:pt idx="0">
                  <c:v>0</c:v>
                </c:pt>
                <c:pt idx="1">
                  <c:v>7.5966909265866364E-25</c:v>
                </c:pt>
                <c:pt idx="2">
                  <c:v>5.1738563556358681E-17</c:v>
                </c:pt>
                <c:pt idx="3">
                  <c:v>6.3941795115828379E-12</c:v>
                </c:pt>
                <c:pt idx="4">
                  <c:v>1.0714086505542421E-8</c:v>
                </c:pt>
                <c:pt idx="5">
                  <c:v>1.5622782066246326E-6</c:v>
                </c:pt>
                <c:pt idx="6">
                  <c:v>5.3440174695289955E-5</c:v>
                </c:pt>
                <c:pt idx="7">
                  <c:v>7.1884708944780387E-4</c:v>
                </c:pt>
                <c:pt idx="8">
                  <c:v>5.0529068718225814E-3</c:v>
                </c:pt>
                <c:pt idx="9">
                  <c:v>2.2123979568853279E-2</c:v>
                </c:pt>
                <c:pt idx="10">
                  <c:v>6.8356409205725402E-2</c:v>
                </c:pt>
                <c:pt idx="11">
                  <c:v>0.16384088158642918</c:v>
                </c:pt>
                <c:pt idx="12">
                  <c:v>0.32698755984516958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'6s19p'!$J$52</c:f>
              <c:strCache>
                <c:ptCount val="1"/>
                <c:pt idx="0">
                  <c:v>-140</c:v>
                </c:pt>
              </c:strCache>
            </c:strRef>
          </c:tx>
          <c:xVal>
            <c:numRef>
              <c:f>'6s19p'!$B$53:$B$65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</c:numCache>
            </c:numRef>
          </c:xVal>
          <c:yVal>
            <c:numRef>
              <c:f>'6s19p'!$J$53:$J$65</c:f>
              <c:numCache>
                <c:formatCode>General</c:formatCode>
                <c:ptCount val="13"/>
                <c:pt idx="0">
                  <c:v>0</c:v>
                </c:pt>
                <c:pt idx="1">
                  <c:v>4.8706897934841956E-29</c:v>
                </c:pt>
                <c:pt idx="2">
                  <c:v>4.9658342735989657E-20</c:v>
                </c:pt>
                <c:pt idx="3">
                  <c:v>3.619666196688629E-14</c:v>
                </c:pt>
                <c:pt idx="4">
                  <c:v>1.8480180103359984E-10</c:v>
                </c:pt>
                <c:pt idx="5">
                  <c:v>5.6606845834965486E-8</c:v>
                </c:pt>
                <c:pt idx="6">
                  <c:v>3.3028991604097044E-6</c:v>
                </c:pt>
                <c:pt idx="7">
                  <c:v>6.7614536535327634E-5</c:v>
                </c:pt>
                <c:pt idx="8">
                  <c:v>6.8012419551681037E-4</c:v>
                </c:pt>
                <c:pt idx="9">
                  <c:v>4.0934017664761291E-3</c:v>
                </c:pt>
                <c:pt idx="10">
                  <c:v>1.6722735664697903E-2</c:v>
                </c:pt>
                <c:pt idx="11">
                  <c:v>5.0764884733150425E-2</c:v>
                </c:pt>
                <c:pt idx="12">
                  <c:v>0.12284502003223527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'6s19p'!$K$52</c:f>
              <c:strCache>
                <c:ptCount val="1"/>
                <c:pt idx="0">
                  <c:v>-160</c:v>
                </c:pt>
              </c:strCache>
            </c:strRef>
          </c:tx>
          <c:xVal>
            <c:numRef>
              <c:f>'6s19p'!$B$53:$B$65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</c:numCache>
            </c:numRef>
          </c:xVal>
          <c:yVal>
            <c:numRef>
              <c:f>'6s19p'!$K$53:$K$65</c:f>
              <c:numCache>
                <c:formatCode>General</c:formatCode>
                <c:ptCount val="13"/>
                <c:pt idx="0">
                  <c:v>0</c:v>
                </c:pt>
                <c:pt idx="1">
                  <c:v>2.6256465040640149E-33</c:v>
                </c:pt>
                <c:pt idx="2">
                  <c:v>4.7661755319531969E-23</c:v>
                </c:pt>
                <c:pt idx="3">
                  <c:v>2.0490164076570445E-16</c:v>
                </c:pt>
                <c:pt idx="4">
                  <c:v>3.1862034367221799E-12</c:v>
                </c:pt>
                <c:pt idx="5">
                  <c:v>2.0437921284223794E-9</c:v>
                </c:pt>
                <c:pt idx="6">
                  <c:v>2.0110970205875178E-7</c:v>
                </c:pt>
                <c:pt idx="7">
                  <c:v>6.1091751951818535E-6</c:v>
                </c:pt>
                <c:pt idx="8">
                  <c:v>8.4635311485131394E-5</c:v>
                </c:pt>
                <c:pt idx="9">
                  <c:v>6.7206824729357294E-4</c:v>
                </c:pt>
                <c:pt idx="10">
                  <c:v>3.5223724129685558E-3</c:v>
                </c:pt>
                <c:pt idx="11">
                  <c:v>1.3379719738128626E-2</c:v>
                </c:pt>
                <c:pt idx="12">
                  <c:v>3.9424601634473019E-2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'6s19p'!$L$52</c:f>
              <c:strCache>
                <c:ptCount val="1"/>
                <c:pt idx="0">
                  <c:v>-160</c:v>
                </c:pt>
              </c:strCache>
            </c:strRef>
          </c:tx>
          <c:xVal>
            <c:numRef>
              <c:f>'6s19p'!$B$53:$B$65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</c:numCache>
            </c:numRef>
          </c:xVal>
          <c:yVal>
            <c:numRef>
              <c:f>'6s19p'!$L$53:$L$65</c:f>
              <c:numCache>
                <c:formatCode>General</c:formatCode>
                <c:ptCount val="13"/>
                <c:pt idx="0">
                  <c:v>0</c:v>
                </c:pt>
                <c:pt idx="1">
                  <c:v>2.6256465040640149E-33</c:v>
                </c:pt>
                <c:pt idx="2">
                  <c:v>4.7661755319531969E-23</c:v>
                </c:pt>
                <c:pt idx="3">
                  <c:v>2.0490164076570445E-16</c:v>
                </c:pt>
                <c:pt idx="4">
                  <c:v>3.1862034367221799E-12</c:v>
                </c:pt>
                <c:pt idx="5">
                  <c:v>2.0437921284223794E-9</c:v>
                </c:pt>
                <c:pt idx="6">
                  <c:v>2.0110970205875178E-7</c:v>
                </c:pt>
                <c:pt idx="7">
                  <c:v>6.1091751951818535E-6</c:v>
                </c:pt>
                <c:pt idx="8">
                  <c:v>8.4635311485131394E-5</c:v>
                </c:pt>
                <c:pt idx="9">
                  <c:v>6.7206824729357294E-4</c:v>
                </c:pt>
                <c:pt idx="10">
                  <c:v>3.5223724129685558E-3</c:v>
                </c:pt>
                <c:pt idx="11">
                  <c:v>1.3379719738128626E-2</c:v>
                </c:pt>
                <c:pt idx="12">
                  <c:v>3.9424601634473019E-2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'6s19p'!$M$52</c:f>
              <c:strCache>
                <c:ptCount val="1"/>
                <c:pt idx="0">
                  <c:v>-160</c:v>
                </c:pt>
              </c:strCache>
            </c:strRef>
          </c:tx>
          <c:xVal>
            <c:numRef>
              <c:f>'6s19p'!$B$53:$B$65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</c:numCache>
            </c:numRef>
          </c:xVal>
          <c:yVal>
            <c:numRef>
              <c:f>'6s19p'!$M$53:$M$65</c:f>
              <c:numCache>
                <c:formatCode>General</c:formatCode>
                <c:ptCount val="13"/>
                <c:pt idx="0">
                  <c:v>0</c:v>
                </c:pt>
                <c:pt idx="1">
                  <c:v>2.6256465040640149E-33</c:v>
                </c:pt>
                <c:pt idx="2">
                  <c:v>4.7661755319531969E-23</c:v>
                </c:pt>
                <c:pt idx="3">
                  <c:v>2.0490164076570445E-16</c:v>
                </c:pt>
                <c:pt idx="4">
                  <c:v>3.1862034367221799E-12</c:v>
                </c:pt>
                <c:pt idx="5">
                  <c:v>2.0437921284223794E-9</c:v>
                </c:pt>
                <c:pt idx="6">
                  <c:v>2.0110970205875178E-7</c:v>
                </c:pt>
                <c:pt idx="7">
                  <c:v>6.1091751951818535E-6</c:v>
                </c:pt>
                <c:pt idx="8">
                  <c:v>8.4635311485131394E-5</c:v>
                </c:pt>
                <c:pt idx="9">
                  <c:v>6.7206824729357294E-4</c:v>
                </c:pt>
                <c:pt idx="10">
                  <c:v>3.5223724129685558E-3</c:v>
                </c:pt>
                <c:pt idx="11">
                  <c:v>1.3379719738128626E-2</c:v>
                </c:pt>
                <c:pt idx="12">
                  <c:v>3.9424601634473019E-2</c:v>
                </c:pt>
              </c:numCache>
            </c:numRef>
          </c:yVal>
          <c:smooth val="1"/>
        </c:ser>
        <c:axId val="109957888"/>
        <c:axId val="109959424"/>
      </c:scatterChart>
      <c:valAx>
        <c:axId val="109957888"/>
        <c:scaling>
          <c:orientation val="minMax"/>
          <c:max val="375"/>
          <c:min val="0"/>
        </c:scaling>
        <c:axPos val="b"/>
        <c:numFmt formatCode="General" sourceLinked="1"/>
        <c:tickLblPos val="nextTo"/>
        <c:crossAx val="109959424"/>
        <c:crosses val="autoZero"/>
        <c:crossBetween val="midCat"/>
      </c:valAx>
      <c:valAx>
        <c:axId val="109959424"/>
        <c:scaling>
          <c:orientation val="minMax"/>
          <c:max val="0.16"/>
          <c:min val="0"/>
        </c:scaling>
        <c:axPos val="l"/>
        <c:majorGridlines/>
        <c:numFmt formatCode="General" sourceLinked="1"/>
        <c:tickLblPos val="nextTo"/>
        <c:crossAx val="109957888"/>
        <c:crosses val="autoZero"/>
        <c:crossBetween val="midCat"/>
      </c:valAx>
      <c:spPr>
        <a:solidFill>
          <a:srgbClr val="FFC000">
            <a:alpha val="24000"/>
          </a:srgbClr>
        </a:solidFill>
      </c:spPr>
    </c:plotArea>
    <c:legend>
      <c:legendPos val="r"/>
      <c:layout/>
    </c:legend>
    <c:plotVisOnly val="1"/>
  </c:chart>
  <c:spPr>
    <a:noFill/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9863255428172233E-2"/>
          <c:y val="2.7550263534131404E-2"/>
          <c:w val="0.91110563960197588"/>
          <c:h val="0.95921934148475341"/>
        </c:manualLayout>
      </c:layout>
      <c:scatterChart>
        <c:scatterStyle val="smoothMarker"/>
        <c:ser>
          <c:idx val="0"/>
          <c:order val="0"/>
          <c:tx>
            <c:strRef>
              <c:f>'6n13s'!$C$52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'6n13s'!$B$53:$B$65</c:f>
              <c:numCache>
                <c:formatCode>General</c:formatCode>
                <c:ptCount val="13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220</c:v>
                </c:pt>
              </c:numCache>
            </c:numRef>
          </c:xVal>
          <c:yVal>
            <c:numRef>
              <c:f>'6n13s'!$C$53:$C$65</c:f>
              <c:numCache>
                <c:formatCode>General</c:formatCode>
                <c:ptCount val="13"/>
                <c:pt idx="0">
                  <c:v>0</c:v>
                </c:pt>
                <c:pt idx="1">
                  <c:v>4.7748307504835712E-2</c:v>
                </c:pt>
                <c:pt idx="2">
                  <c:v>0.12518631753331011</c:v>
                </c:pt>
                <c:pt idx="3">
                  <c:v>0.2196477049475343</c:v>
                </c:pt>
                <c:pt idx="4">
                  <c:v>0.32883949600325263</c:v>
                </c:pt>
                <c:pt idx="5">
                  <c:v>0.45122382163510866</c:v>
                </c:pt>
                <c:pt idx="6">
                  <c:v>0.58560599989768758</c:v>
                </c:pt>
                <c:pt idx="7">
                  <c:v>0.7310420705404409</c:v>
                </c:pt>
                <c:pt idx="8">
                  <c:v>0.88677035955564698</c:v>
                </c:pt>
                <c:pt idx="9">
                  <c:v>1.0521628773321374</c:v>
                </c:pt>
                <c:pt idx="10">
                  <c:v>1.2266917503795565</c:v>
                </c:pt>
                <c:pt idx="11">
                  <c:v>1.409905844059373</c:v>
                </c:pt>
                <c:pt idx="12">
                  <c:v>1.409905844059373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'6n13s'!$D$52</c:f>
              <c:strCache>
                <c:ptCount val="1"/>
                <c:pt idx="0">
                  <c:v>-20</c:v>
                </c:pt>
              </c:strCache>
            </c:strRef>
          </c:tx>
          <c:xVal>
            <c:numRef>
              <c:f>'6n13s'!$B$53:$B$65</c:f>
              <c:numCache>
                <c:formatCode>General</c:formatCode>
                <c:ptCount val="13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220</c:v>
                </c:pt>
              </c:numCache>
            </c:numRef>
          </c:xVal>
          <c:yVal>
            <c:numRef>
              <c:f>'6n13s'!$D$53:$D$65</c:f>
              <c:numCache>
                <c:formatCode>General</c:formatCode>
                <c:ptCount val="13"/>
                <c:pt idx="0">
                  <c:v>0</c:v>
                </c:pt>
                <c:pt idx="1">
                  <c:v>1.3457120252359396E-3</c:v>
                </c:pt>
                <c:pt idx="2">
                  <c:v>1.4433251640303905E-2</c:v>
                </c:pt>
                <c:pt idx="3">
                  <c:v>5.1710946322373219E-2</c:v>
                </c:pt>
                <c:pt idx="4">
                  <c:v>0.11321037692694526</c:v>
                </c:pt>
                <c:pt idx="5">
                  <c:v>0.19502912428016117</c:v>
                </c:pt>
                <c:pt idx="6">
                  <c:v>0.29390829070869806</c:v>
                </c:pt>
                <c:pt idx="7">
                  <c:v>0.40753620750726999</c:v>
                </c:pt>
                <c:pt idx="8">
                  <c:v>0.53425792107859971</c:v>
                </c:pt>
                <c:pt idx="9">
                  <c:v>0.67284328450001529</c:v>
                </c:pt>
                <c:pt idx="10">
                  <c:v>0.82234266644691256</c:v>
                </c:pt>
                <c:pt idx="11">
                  <c:v>0.98199878768701754</c:v>
                </c:pt>
                <c:pt idx="12">
                  <c:v>0.98199878768701754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'6n13s'!$E$52</c:f>
              <c:strCache>
                <c:ptCount val="1"/>
                <c:pt idx="0">
                  <c:v>-40</c:v>
                </c:pt>
              </c:strCache>
            </c:strRef>
          </c:tx>
          <c:xVal>
            <c:numRef>
              <c:f>'6n13s'!$B$53:$B$65</c:f>
              <c:numCache>
                <c:formatCode>General</c:formatCode>
                <c:ptCount val="13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220</c:v>
                </c:pt>
              </c:numCache>
            </c:numRef>
          </c:xVal>
          <c:yVal>
            <c:numRef>
              <c:f>'6n13s'!$E$53:$E$65</c:f>
              <c:numCache>
                <c:formatCode>General</c:formatCode>
                <c:ptCount val="13"/>
                <c:pt idx="0">
                  <c:v>0</c:v>
                </c:pt>
                <c:pt idx="1">
                  <c:v>5.1793675930511756E-6</c:v>
                </c:pt>
                <c:pt idx="2">
                  <c:v>4.3468315172665099E-4</c:v>
                </c:pt>
                <c:pt idx="3">
                  <c:v>5.3513136593809256E-3</c:v>
                </c:pt>
                <c:pt idx="4">
                  <c:v>2.3374352819999378E-2</c:v>
                </c:pt>
                <c:pt idx="5">
                  <c:v>6.0269471454975673E-2</c:v>
                </c:pt>
                <c:pt idx="6">
                  <c:v>0.11688071232089475</c:v>
                </c:pt>
                <c:pt idx="7">
                  <c:v>0.19180388923485833</c:v>
                </c:pt>
                <c:pt idx="8">
                  <c:v>0.28318958213689055</c:v>
                </c:pt>
                <c:pt idx="9">
                  <c:v>0.38935029879730576</c:v>
                </c:pt>
                <c:pt idx="10">
                  <c:v>0.50887997908626159</c:v>
                </c:pt>
                <c:pt idx="11">
                  <c:v>0.64063188414314853</c:v>
                </c:pt>
                <c:pt idx="12">
                  <c:v>0.64063188414314853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'6n13s'!$F$52</c:f>
              <c:strCache>
                <c:ptCount val="1"/>
                <c:pt idx="0">
                  <c:v>-60</c:v>
                </c:pt>
              </c:strCache>
            </c:strRef>
          </c:tx>
          <c:xVal>
            <c:numRef>
              <c:f>'6n13s'!$B$53:$B$65</c:f>
              <c:numCache>
                <c:formatCode>General</c:formatCode>
                <c:ptCount val="13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220</c:v>
                </c:pt>
              </c:numCache>
            </c:numRef>
          </c:xVal>
          <c:yVal>
            <c:numRef>
              <c:f>'6n13s'!$F$53:$F$65</c:f>
              <c:numCache>
                <c:formatCode>General</c:formatCode>
                <c:ptCount val="13"/>
                <c:pt idx="0">
                  <c:v>0</c:v>
                </c:pt>
                <c:pt idx="1">
                  <c:v>1.6721604077771513E-8</c:v>
                </c:pt>
                <c:pt idx="2">
                  <c:v>8.961820082077546E-6</c:v>
                </c:pt>
                <c:pt idx="3">
                  <c:v>3.5114316620335609E-4</c:v>
                </c:pt>
                <c:pt idx="4">
                  <c:v>3.2167266213033799E-3</c:v>
                </c:pt>
                <c:pt idx="5">
                  <c:v>1.3520535987295241E-2</c:v>
                </c:pt>
                <c:pt idx="6">
                  <c:v>3.6415744875018148E-2</c:v>
                </c:pt>
                <c:pt idx="7">
                  <c:v>7.4945350962858176E-2</c:v>
                </c:pt>
                <c:pt idx="8">
                  <c:v>0.12998626036698926</c:v>
                </c:pt>
                <c:pt idx="9">
                  <c:v>0.20114318910756179</c:v>
                </c:pt>
                <c:pt idx="10">
                  <c:v>0.28748656202241379</c:v>
                </c:pt>
                <c:pt idx="11">
                  <c:v>0.38795122975782903</c:v>
                </c:pt>
                <c:pt idx="12">
                  <c:v>0.38795122975782903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'6n13s'!$G$52</c:f>
              <c:strCache>
                <c:ptCount val="1"/>
                <c:pt idx="0">
                  <c:v>-80</c:v>
                </c:pt>
              </c:strCache>
            </c:strRef>
          </c:tx>
          <c:xVal>
            <c:numRef>
              <c:f>'6n13s'!$B$53:$B$65</c:f>
              <c:numCache>
                <c:formatCode>General</c:formatCode>
                <c:ptCount val="13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220</c:v>
                </c:pt>
              </c:numCache>
            </c:numRef>
          </c:xVal>
          <c:yVal>
            <c:numRef>
              <c:f>'6n13s'!$G$53:$G$65</c:f>
              <c:numCache>
                <c:formatCode>General</c:formatCode>
                <c:ptCount val="13"/>
                <c:pt idx="0">
                  <c:v>0</c:v>
                </c:pt>
                <c:pt idx="1">
                  <c:v>5.3756636902119357E-11</c:v>
                </c:pt>
                <c:pt idx="2">
                  <c:v>1.7812261471876065E-7</c:v>
                </c:pt>
                <c:pt idx="3">
                  <c:v>2.0677497235527223E-5</c:v>
                </c:pt>
                <c:pt idx="4">
                  <c:v>3.7359850083646247E-4</c:v>
                </c:pt>
                <c:pt idx="5">
                  <c:v>2.5052538292590523E-3</c:v>
                </c:pt>
                <c:pt idx="6">
                  <c:v>9.4575551956726442E-3</c:v>
                </c:pt>
                <c:pt idx="7">
                  <c:v>2.4967027150639459E-2</c:v>
                </c:pt>
                <c:pt idx="8">
                  <c:v>5.2151381654668656E-2</c:v>
                </c:pt>
                <c:pt idx="9">
                  <c:v>9.2898305306217968E-2</c:v>
                </c:pt>
                <c:pt idx="10">
                  <c:v>0.14796463451476979</c:v>
                </c:pt>
                <c:pt idx="11">
                  <c:v>0.21734001045277243</c:v>
                </c:pt>
                <c:pt idx="12">
                  <c:v>0.21734001045277243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'6n13s'!$H$52</c:f>
              <c:strCache>
                <c:ptCount val="1"/>
                <c:pt idx="0">
                  <c:v>-100</c:v>
                </c:pt>
              </c:strCache>
            </c:strRef>
          </c:tx>
          <c:xVal>
            <c:numRef>
              <c:f>'6n13s'!$B$53:$B$65</c:f>
              <c:numCache>
                <c:formatCode>General</c:formatCode>
                <c:ptCount val="13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220</c:v>
                </c:pt>
              </c:numCache>
            </c:numRef>
          </c:xVal>
          <c:yVal>
            <c:numRef>
              <c:f>'6n13s'!$H$53:$H$65</c:f>
              <c:numCache>
                <c:formatCode>General</c:formatCode>
                <c:ptCount val="13"/>
                <c:pt idx="0">
                  <c:v>0</c:v>
                </c:pt>
                <c:pt idx="1">
                  <c:v>1.7280086550412397E-13</c:v>
                </c:pt>
                <c:pt idx="2">
                  <c:v>3.5305920669853959E-9</c:v>
                </c:pt>
                <c:pt idx="3">
                  <c:v>1.1961489820524653E-6</c:v>
                </c:pt>
                <c:pt idx="4">
                  <c:v>4.1380109211639014E-5</c:v>
                </c:pt>
                <c:pt idx="5">
                  <c:v>4.2921733434741463E-4</c:v>
                </c:pt>
                <c:pt idx="6">
                  <c:v>2.2261339759109084E-3</c:v>
                </c:pt>
                <c:pt idx="7">
                  <c:v>7.4883901325081973E-3</c:v>
                </c:pt>
                <c:pt idx="8">
                  <c:v>1.8896800178076545E-2</c:v>
                </c:pt>
                <c:pt idx="9">
                  <c:v>3.9073181393399589E-2</c:v>
                </c:pt>
                <c:pt idx="10">
                  <c:v>7.0065491018535042E-2</c:v>
                </c:pt>
                <c:pt idx="11">
                  <c:v>0.11317655273454211</c:v>
                </c:pt>
                <c:pt idx="12">
                  <c:v>0.11317655273454211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'6n13s'!$I$52</c:f>
              <c:strCache>
                <c:ptCount val="1"/>
                <c:pt idx="0">
                  <c:v>-100</c:v>
                </c:pt>
              </c:strCache>
            </c:strRef>
          </c:tx>
          <c:xVal>
            <c:numRef>
              <c:f>'6n13s'!$B$53:$B$65</c:f>
              <c:numCache>
                <c:formatCode>General</c:formatCode>
                <c:ptCount val="13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220</c:v>
                </c:pt>
              </c:numCache>
            </c:numRef>
          </c:xVal>
          <c:yVal>
            <c:numRef>
              <c:f>'6n13s'!$I$53:$I$65</c:f>
              <c:numCache>
                <c:formatCode>General</c:formatCode>
                <c:ptCount val="13"/>
                <c:pt idx="0">
                  <c:v>0</c:v>
                </c:pt>
                <c:pt idx="1">
                  <c:v>1.7280086550412397E-13</c:v>
                </c:pt>
                <c:pt idx="2">
                  <c:v>3.5305920669853959E-9</c:v>
                </c:pt>
                <c:pt idx="3">
                  <c:v>1.1961489820524653E-6</c:v>
                </c:pt>
                <c:pt idx="4">
                  <c:v>4.1380109211639014E-5</c:v>
                </c:pt>
                <c:pt idx="5">
                  <c:v>4.2921733434741463E-4</c:v>
                </c:pt>
                <c:pt idx="6">
                  <c:v>2.2261339759109084E-3</c:v>
                </c:pt>
                <c:pt idx="7">
                  <c:v>7.4883901325081973E-3</c:v>
                </c:pt>
                <c:pt idx="8">
                  <c:v>1.8896800178076545E-2</c:v>
                </c:pt>
                <c:pt idx="9">
                  <c:v>3.9073181393399589E-2</c:v>
                </c:pt>
                <c:pt idx="10">
                  <c:v>7.0065491018535042E-2</c:v>
                </c:pt>
                <c:pt idx="11">
                  <c:v>0.11317655273454211</c:v>
                </c:pt>
                <c:pt idx="12">
                  <c:v>0.11317655273454211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'6n13s'!$J$52</c:f>
              <c:strCache>
                <c:ptCount val="1"/>
                <c:pt idx="0">
                  <c:v>-100</c:v>
                </c:pt>
              </c:strCache>
            </c:strRef>
          </c:tx>
          <c:xVal>
            <c:numRef>
              <c:f>'6n13s'!$B$53:$B$65</c:f>
              <c:numCache>
                <c:formatCode>General</c:formatCode>
                <c:ptCount val="13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220</c:v>
                </c:pt>
              </c:numCache>
            </c:numRef>
          </c:xVal>
          <c:yVal>
            <c:numRef>
              <c:f>'6n13s'!$J$53:$J$65</c:f>
              <c:numCache>
                <c:formatCode>General</c:formatCode>
                <c:ptCount val="13"/>
                <c:pt idx="0">
                  <c:v>0</c:v>
                </c:pt>
                <c:pt idx="1">
                  <c:v>1.7280086550412397E-13</c:v>
                </c:pt>
                <c:pt idx="2">
                  <c:v>3.5305920669853959E-9</c:v>
                </c:pt>
                <c:pt idx="3">
                  <c:v>1.1961489820524653E-6</c:v>
                </c:pt>
                <c:pt idx="4">
                  <c:v>4.1380109211639014E-5</c:v>
                </c:pt>
                <c:pt idx="5">
                  <c:v>4.2921733434741463E-4</c:v>
                </c:pt>
                <c:pt idx="6">
                  <c:v>2.2261339759109084E-3</c:v>
                </c:pt>
                <c:pt idx="7">
                  <c:v>7.4883901325081973E-3</c:v>
                </c:pt>
                <c:pt idx="8">
                  <c:v>1.8896800178076545E-2</c:v>
                </c:pt>
                <c:pt idx="9">
                  <c:v>3.9073181393399589E-2</c:v>
                </c:pt>
                <c:pt idx="10">
                  <c:v>7.0065491018535042E-2</c:v>
                </c:pt>
                <c:pt idx="11">
                  <c:v>0.11317655273454211</c:v>
                </c:pt>
                <c:pt idx="12">
                  <c:v>0.11317655273454211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'6n13s'!$K$52</c:f>
              <c:strCache>
                <c:ptCount val="1"/>
                <c:pt idx="0">
                  <c:v>-100</c:v>
                </c:pt>
              </c:strCache>
            </c:strRef>
          </c:tx>
          <c:xVal>
            <c:numRef>
              <c:f>'6n13s'!$B$53:$B$65</c:f>
              <c:numCache>
                <c:formatCode>General</c:formatCode>
                <c:ptCount val="13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220</c:v>
                </c:pt>
              </c:numCache>
            </c:numRef>
          </c:xVal>
          <c:yVal>
            <c:numRef>
              <c:f>'6n13s'!$K$53:$K$65</c:f>
              <c:numCache>
                <c:formatCode>General</c:formatCode>
                <c:ptCount val="13"/>
                <c:pt idx="0">
                  <c:v>0</c:v>
                </c:pt>
                <c:pt idx="1">
                  <c:v>1.7280086550412397E-13</c:v>
                </c:pt>
                <c:pt idx="2">
                  <c:v>3.5305920669853959E-9</c:v>
                </c:pt>
                <c:pt idx="3">
                  <c:v>1.1961489820524653E-6</c:v>
                </c:pt>
                <c:pt idx="4">
                  <c:v>4.1380109211639014E-5</c:v>
                </c:pt>
                <c:pt idx="5">
                  <c:v>4.2921733434741463E-4</c:v>
                </c:pt>
                <c:pt idx="6">
                  <c:v>2.2261339759109084E-3</c:v>
                </c:pt>
                <c:pt idx="7">
                  <c:v>7.4883901325081973E-3</c:v>
                </c:pt>
                <c:pt idx="8">
                  <c:v>1.8896800178076545E-2</c:v>
                </c:pt>
                <c:pt idx="9">
                  <c:v>3.9073181393399589E-2</c:v>
                </c:pt>
                <c:pt idx="10">
                  <c:v>7.0065491018535042E-2</c:v>
                </c:pt>
                <c:pt idx="11">
                  <c:v>0.11317655273454211</c:v>
                </c:pt>
                <c:pt idx="12">
                  <c:v>0.11317655273454211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'6n13s'!$L$52</c:f>
              <c:strCache>
                <c:ptCount val="1"/>
                <c:pt idx="0">
                  <c:v>-100</c:v>
                </c:pt>
              </c:strCache>
            </c:strRef>
          </c:tx>
          <c:xVal>
            <c:numRef>
              <c:f>'6n13s'!$B$53:$B$65</c:f>
              <c:numCache>
                <c:formatCode>General</c:formatCode>
                <c:ptCount val="13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220</c:v>
                </c:pt>
              </c:numCache>
            </c:numRef>
          </c:xVal>
          <c:yVal>
            <c:numRef>
              <c:f>'6n13s'!$L$53:$L$65</c:f>
              <c:numCache>
                <c:formatCode>General</c:formatCode>
                <c:ptCount val="13"/>
                <c:pt idx="0">
                  <c:v>0</c:v>
                </c:pt>
                <c:pt idx="1">
                  <c:v>1.7280086550412397E-13</c:v>
                </c:pt>
                <c:pt idx="2">
                  <c:v>3.5305920669853959E-9</c:v>
                </c:pt>
                <c:pt idx="3">
                  <c:v>1.1961489820524653E-6</c:v>
                </c:pt>
                <c:pt idx="4">
                  <c:v>4.1380109211639014E-5</c:v>
                </c:pt>
                <c:pt idx="5">
                  <c:v>4.2921733434741463E-4</c:v>
                </c:pt>
                <c:pt idx="6">
                  <c:v>2.2261339759109084E-3</c:v>
                </c:pt>
                <c:pt idx="7">
                  <c:v>7.4883901325081973E-3</c:v>
                </c:pt>
                <c:pt idx="8">
                  <c:v>1.8896800178076545E-2</c:v>
                </c:pt>
                <c:pt idx="9">
                  <c:v>3.9073181393399589E-2</c:v>
                </c:pt>
                <c:pt idx="10">
                  <c:v>7.0065491018535042E-2</c:v>
                </c:pt>
                <c:pt idx="11">
                  <c:v>0.11317655273454211</c:v>
                </c:pt>
                <c:pt idx="12">
                  <c:v>0.11317655273454211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'6n13s'!$M$52</c:f>
              <c:strCache>
                <c:ptCount val="1"/>
                <c:pt idx="0">
                  <c:v>-100</c:v>
                </c:pt>
              </c:strCache>
            </c:strRef>
          </c:tx>
          <c:xVal>
            <c:numRef>
              <c:f>'6n13s'!$B$53:$B$65</c:f>
              <c:numCache>
                <c:formatCode>General</c:formatCode>
                <c:ptCount val="13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220</c:v>
                </c:pt>
              </c:numCache>
            </c:numRef>
          </c:xVal>
          <c:yVal>
            <c:numRef>
              <c:f>'6n13s'!$M$53:$M$65</c:f>
              <c:numCache>
                <c:formatCode>General</c:formatCode>
                <c:ptCount val="13"/>
                <c:pt idx="0">
                  <c:v>0</c:v>
                </c:pt>
                <c:pt idx="1">
                  <c:v>1.7280086550412397E-13</c:v>
                </c:pt>
                <c:pt idx="2">
                  <c:v>3.5305920669853959E-9</c:v>
                </c:pt>
                <c:pt idx="3">
                  <c:v>1.1961489820524653E-6</c:v>
                </c:pt>
                <c:pt idx="4">
                  <c:v>4.1380109211639014E-5</c:v>
                </c:pt>
                <c:pt idx="5">
                  <c:v>4.2921733434741463E-4</c:v>
                </c:pt>
                <c:pt idx="6">
                  <c:v>2.2261339759109084E-3</c:v>
                </c:pt>
                <c:pt idx="7">
                  <c:v>7.4883901325081973E-3</c:v>
                </c:pt>
                <c:pt idx="8">
                  <c:v>1.8896800178076545E-2</c:v>
                </c:pt>
                <c:pt idx="9">
                  <c:v>3.9073181393399589E-2</c:v>
                </c:pt>
                <c:pt idx="10">
                  <c:v>7.0065491018535042E-2</c:v>
                </c:pt>
                <c:pt idx="11">
                  <c:v>0.11317655273454211</c:v>
                </c:pt>
                <c:pt idx="12">
                  <c:v>0.11317655273454211</c:v>
                </c:pt>
              </c:numCache>
            </c:numRef>
          </c:yVal>
          <c:smooth val="1"/>
        </c:ser>
        <c:axId val="110357120"/>
        <c:axId val="110375296"/>
      </c:scatterChart>
      <c:valAx>
        <c:axId val="110357120"/>
        <c:scaling>
          <c:orientation val="minMax"/>
          <c:max val="220"/>
          <c:min val="0"/>
        </c:scaling>
        <c:axPos val="b"/>
        <c:numFmt formatCode="General" sourceLinked="1"/>
        <c:tickLblPos val="nextTo"/>
        <c:crossAx val="110375296"/>
        <c:crosses val="autoZero"/>
        <c:crossBetween val="midCat"/>
      </c:valAx>
      <c:valAx>
        <c:axId val="110375296"/>
        <c:scaling>
          <c:orientation val="minMax"/>
          <c:max val="0.30000000000000021"/>
          <c:min val="0"/>
        </c:scaling>
        <c:axPos val="l"/>
        <c:majorGridlines/>
        <c:numFmt formatCode="General" sourceLinked="1"/>
        <c:tickLblPos val="nextTo"/>
        <c:crossAx val="110357120"/>
        <c:crosses val="autoZero"/>
        <c:crossBetween val="midCat"/>
      </c:valAx>
      <c:spPr>
        <a:solidFill>
          <a:srgbClr val="FFC000">
            <a:alpha val="24000"/>
          </a:srgbClr>
        </a:solidFill>
      </c:spPr>
    </c:plotArea>
    <c:legend>
      <c:legendPos val="r"/>
    </c:legend>
    <c:plotVisOnly val="1"/>
  </c:chart>
  <c:spPr>
    <a:noFill/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95248</xdr:colOff>
      <xdr:row>5</xdr:row>
      <xdr:rowOff>136072</xdr:rowOff>
    </xdr:from>
    <xdr:to>
      <xdr:col>33</xdr:col>
      <xdr:colOff>449035</xdr:colOff>
      <xdr:row>42</xdr:row>
      <xdr:rowOff>96457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341677" y="1088572"/>
          <a:ext cx="8313965" cy="700888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19</xdr:col>
      <xdr:colOff>566059</xdr:colOff>
      <xdr:row>6</xdr:row>
      <xdr:rowOff>25856</xdr:rowOff>
    </xdr:from>
    <xdr:to>
      <xdr:col>34</xdr:col>
      <xdr:colOff>40821</xdr:colOff>
      <xdr:row>41</xdr:row>
      <xdr:rowOff>149679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401353</xdr:colOff>
      <xdr:row>48</xdr:row>
      <xdr:rowOff>54429</xdr:rowOff>
    </xdr:from>
    <xdr:to>
      <xdr:col>22</xdr:col>
      <xdr:colOff>592821</xdr:colOff>
      <xdr:row>66</xdr:row>
      <xdr:rowOff>147588</xdr:rowOff>
    </xdr:to>
    <xdr:pic>
      <xdr:nvPicPr>
        <xdr:cNvPr id="4" name="Picture 3" descr="nk4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35753" y="9198429"/>
          <a:ext cx="5068268" cy="35221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333374</xdr:colOff>
      <xdr:row>4</xdr:row>
      <xdr:rowOff>19049</xdr:rowOff>
    </xdr:from>
    <xdr:to>
      <xdr:col>35</xdr:col>
      <xdr:colOff>342900</xdr:colOff>
      <xdr:row>40</xdr:row>
      <xdr:rowOff>29462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915774" y="781049"/>
          <a:ext cx="9763126" cy="686841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20</xdr:col>
      <xdr:colOff>171451</xdr:colOff>
      <xdr:row>5</xdr:row>
      <xdr:rowOff>66675</xdr:rowOff>
    </xdr:from>
    <xdr:to>
      <xdr:col>35</xdr:col>
      <xdr:colOff>333374</xdr:colOff>
      <xdr:row>38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401353</xdr:colOff>
      <xdr:row>48</xdr:row>
      <xdr:rowOff>54429</xdr:rowOff>
    </xdr:from>
    <xdr:to>
      <xdr:col>22</xdr:col>
      <xdr:colOff>592821</xdr:colOff>
      <xdr:row>66</xdr:row>
      <xdr:rowOff>147588</xdr:rowOff>
    </xdr:to>
    <xdr:pic>
      <xdr:nvPicPr>
        <xdr:cNvPr id="4" name="Picture 3" descr="nk4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73853" y="9198429"/>
          <a:ext cx="5090039" cy="35221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Y65"/>
  <sheetViews>
    <sheetView tabSelected="1" topLeftCell="A4" zoomScale="70" zoomScaleNormal="70" workbookViewId="0">
      <selection activeCell="AP37" sqref="AP37"/>
    </sheetView>
  </sheetViews>
  <sheetFormatPr defaultRowHeight="15"/>
  <sheetData>
    <row r="3" spans="10:18">
      <c r="J3" s="2"/>
      <c r="K3" s="2"/>
      <c r="L3" s="2"/>
      <c r="M3" s="2"/>
      <c r="N3" s="2"/>
      <c r="O3" s="2"/>
      <c r="P3" s="2"/>
      <c r="Q3" s="2"/>
      <c r="R3" s="2"/>
    </row>
    <row r="4" spans="10:18">
      <c r="J4" s="2"/>
      <c r="K4" s="2"/>
      <c r="L4" s="2"/>
      <c r="M4" s="2"/>
      <c r="N4" s="2"/>
      <c r="O4" s="2"/>
      <c r="P4" s="2"/>
      <c r="Q4" s="2"/>
      <c r="R4" s="2"/>
    </row>
    <row r="5" spans="10:18">
      <c r="J5" s="2"/>
      <c r="K5" s="2"/>
      <c r="L5" s="2"/>
      <c r="M5" s="2"/>
      <c r="N5" s="2"/>
      <c r="O5" s="2"/>
      <c r="P5" s="2"/>
      <c r="Q5" s="2"/>
      <c r="R5" s="2"/>
    </row>
    <row r="6" spans="10:18">
      <c r="J6" s="2"/>
      <c r="K6" s="2"/>
      <c r="L6" s="2"/>
      <c r="M6" s="2"/>
      <c r="N6" s="2"/>
      <c r="O6" s="2"/>
      <c r="P6" s="2"/>
      <c r="Q6" s="2"/>
      <c r="R6" s="2"/>
    </row>
    <row r="7" spans="10:18">
      <c r="J7" s="2"/>
      <c r="K7" s="2"/>
      <c r="L7" s="2"/>
      <c r="M7" s="2"/>
      <c r="N7" s="2"/>
      <c r="O7" s="2"/>
      <c r="P7" s="2"/>
      <c r="Q7" s="2"/>
      <c r="R7" s="2"/>
    </row>
    <row r="8" spans="10:18">
      <c r="J8" s="2"/>
      <c r="K8" s="2"/>
      <c r="L8" s="2"/>
      <c r="M8" s="2"/>
      <c r="N8" s="2"/>
      <c r="O8" s="2"/>
      <c r="P8" s="2"/>
      <c r="Q8" s="2"/>
      <c r="R8" s="2"/>
    </row>
    <row r="9" spans="10:18">
      <c r="J9" s="2"/>
      <c r="K9" s="2"/>
      <c r="L9" s="2"/>
      <c r="M9" s="2"/>
      <c r="N9" s="2"/>
      <c r="O9" s="2"/>
      <c r="P9" s="2"/>
      <c r="Q9" s="2"/>
      <c r="R9" s="2"/>
    </row>
    <row r="10" spans="10:18">
      <c r="J10" s="2"/>
      <c r="K10" s="2"/>
      <c r="L10" s="2"/>
      <c r="M10" s="2"/>
      <c r="N10" s="2"/>
      <c r="O10" s="2"/>
      <c r="P10" s="2"/>
      <c r="Q10" s="2"/>
      <c r="R10" s="2"/>
    </row>
    <row r="11" spans="10:18">
      <c r="J11" s="2"/>
      <c r="K11" s="2"/>
      <c r="L11" s="2"/>
      <c r="M11" s="2"/>
      <c r="N11" s="2"/>
      <c r="O11" s="2"/>
      <c r="P11" s="2"/>
      <c r="Q11" s="2"/>
      <c r="R11" s="2"/>
    </row>
    <row r="12" spans="10:18">
      <c r="J12" s="2"/>
      <c r="K12" s="2"/>
      <c r="L12" s="2"/>
      <c r="M12" s="2"/>
      <c r="N12" s="2"/>
      <c r="O12" s="2"/>
      <c r="P12" s="2"/>
      <c r="Q12" s="2"/>
      <c r="R12" s="2"/>
    </row>
    <row r="13" spans="10:18">
      <c r="J13" s="2"/>
      <c r="K13" s="2"/>
      <c r="L13" s="2"/>
      <c r="M13" s="2"/>
      <c r="N13" s="2"/>
      <c r="O13" s="2"/>
      <c r="P13" s="2"/>
      <c r="Q13" s="2"/>
      <c r="R13" s="2"/>
    </row>
    <row r="14" spans="10:18">
      <c r="J14" s="2"/>
      <c r="K14" s="2"/>
      <c r="L14" s="2"/>
      <c r="M14" s="2"/>
      <c r="N14" s="2"/>
      <c r="O14" s="2"/>
      <c r="P14" s="2"/>
      <c r="Q14" s="2"/>
      <c r="R14" s="2"/>
    </row>
    <row r="15" spans="10:18">
      <c r="J15" s="2"/>
      <c r="K15" s="2"/>
      <c r="L15" s="2"/>
      <c r="M15" s="2"/>
      <c r="N15" s="2"/>
      <c r="O15" s="2"/>
      <c r="P15" s="2"/>
      <c r="Q15" s="2"/>
      <c r="R15" s="2"/>
    </row>
    <row r="16" spans="10:18">
      <c r="J16" s="2"/>
      <c r="K16" s="2"/>
      <c r="L16" s="2"/>
      <c r="M16" s="2"/>
      <c r="N16" s="2"/>
      <c r="O16" s="2"/>
      <c r="P16" s="2"/>
      <c r="Q16" s="2"/>
      <c r="R16" s="2"/>
    </row>
    <row r="17" spans="1:18">
      <c r="J17" s="2"/>
      <c r="K17" s="2"/>
      <c r="L17" s="2"/>
      <c r="M17" s="2"/>
      <c r="N17" s="2"/>
      <c r="O17" s="2"/>
      <c r="P17" s="2"/>
      <c r="Q17" s="2"/>
      <c r="R17" s="2"/>
    </row>
    <row r="18" spans="1:18">
      <c r="J18" s="2"/>
      <c r="K18" s="2"/>
      <c r="L18" s="2"/>
      <c r="M18" s="2"/>
      <c r="N18" s="2"/>
      <c r="O18" s="2"/>
      <c r="P18" s="2"/>
      <c r="Q18" s="2"/>
      <c r="R18" s="2"/>
    </row>
    <row r="19" spans="1:18">
      <c r="J19" s="2"/>
      <c r="K19" s="2"/>
      <c r="L19" s="2"/>
      <c r="M19" s="2"/>
      <c r="N19" s="2"/>
      <c r="O19" s="2"/>
      <c r="P19" s="2"/>
      <c r="Q19" s="2"/>
      <c r="R19" s="2"/>
    </row>
    <row r="20" spans="1:18">
      <c r="E20" t="s">
        <v>15</v>
      </c>
      <c r="J20" s="2"/>
      <c r="K20" s="2"/>
      <c r="L20" s="2"/>
      <c r="M20" s="2"/>
      <c r="N20" s="2"/>
      <c r="O20" s="2"/>
      <c r="P20" s="2"/>
      <c r="Q20" s="2"/>
      <c r="R20" s="2"/>
    </row>
    <row r="21" spans="1:18">
      <c r="F21" t="s">
        <v>14</v>
      </c>
      <c r="J21" s="2"/>
      <c r="K21" s="2"/>
      <c r="L21" s="2"/>
      <c r="M21" s="2"/>
      <c r="N21" s="2"/>
      <c r="O21" s="2"/>
      <c r="P21" s="2"/>
      <c r="Q21" s="2"/>
      <c r="R21" s="2"/>
    </row>
    <row r="22" spans="1:18">
      <c r="G22" t="s">
        <v>13</v>
      </c>
    </row>
    <row r="24" spans="1:18">
      <c r="H24" t="s">
        <v>10</v>
      </c>
    </row>
    <row r="26" spans="1:18">
      <c r="I26" t="s">
        <v>11</v>
      </c>
    </row>
    <row r="27" spans="1:18">
      <c r="M27" s="1">
        <v>1000</v>
      </c>
      <c r="N27" s="1">
        <v>1.95</v>
      </c>
      <c r="O27" s="7">
        <v>4</v>
      </c>
      <c r="P27" s="1">
        <v>9</v>
      </c>
      <c r="Q27" s="1">
        <v>1200</v>
      </c>
      <c r="R27" s="1">
        <v>0</v>
      </c>
    </row>
    <row r="28" spans="1:18">
      <c r="J28" t="s">
        <v>12</v>
      </c>
      <c r="M28" s="1">
        <v>400</v>
      </c>
      <c r="N28" s="1">
        <v>1.9</v>
      </c>
      <c r="O28" s="7">
        <v>3.5</v>
      </c>
      <c r="P28" s="1">
        <v>11</v>
      </c>
      <c r="Q28" s="1">
        <v>2500</v>
      </c>
      <c r="R28" s="1">
        <v>-8</v>
      </c>
    </row>
    <row r="29" spans="1:18">
      <c r="E29" t="s">
        <v>1</v>
      </c>
      <c r="F29" t="s">
        <v>2</v>
      </c>
      <c r="G29" t="s">
        <v>3</v>
      </c>
      <c r="H29" t="s">
        <v>4</v>
      </c>
      <c r="I29" t="s">
        <v>5</v>
      </c>
      <c r="J29" t="s">
        <v>6</v>
      </c>
      <c r="M29" s="1">
        <v>1500</v>
      </c>
      <c r="N29" s="1">
        <v>2.5</v>
      </c>
      <c r="O29" s="7">
        <v>6</v>
      </c>
      <c r="P29" s="1">
        <v>7.5</v>
      </c>
      <c r="Q29" s="1">
        <v>1500</v>
      </c>
      <c r="R29" s="1">
        <v>0</v>
      </c>
    </row>
    <row r="30" spans="1:18">
      <c r="E30" s="1">
        <v>2500</v>
      </c>
      <c r="F30" s="1">
        <v>2</v>
      </c>
      <c r="G30" s="7">
        <v>2.6</v>
      </c>
      <c r="H30" s="1">
        <v>13</v>
      </c>
      <c r="I30" s="1">
        <v>2000</v>
      </c>
      <c r="J30" s="1">
        <v>-3</v>
      </c>
      <c r="M30" s="1">
        <v>7000</v>
      </c>
      <c r="N30" s="1">
        <v>2.4500000000000002</v>
      </c>
      <c r="O30" s="7">
        <v>3.2</v>
      </c>
      <c r="P30" s="1">
        <v>9.9</v>
      </c>
      <c r="Q30" s="1">
        <v>1500</v>
      </c>
      <c r="R30" s="1">
        <v>3</v>
      </c>
    </row>
    <row r="31" spans="1:18">
      <c r="G31">
        <v>1</v>
      </c>
      <c r="M31" s="1">
        <v>2500</v>
      </c>
      <c r="N31" s="1">
        <v>2</v>
      </c>
      <c r="O31" s="7">
        <v>2.6</v>
      </c>
      <c r="P31" s="1">
        <v>14</v>
      </c>
      <c r="Q31" s="1">
        <v>2000</v>
      </c>
      <c r="R31" s="1">
        <v>-3.5</v>
      </c>
    </row>
    <row r="32" spans="1:18">
      <c r="A32" t="s">
        <v>8</v>
      </c>
    </row>
    <row r="33" spans="1:13">
      <c r="C33" t="s">
        <v>0</v>
      </c>
    </row>
    <row r="34" spans="1:13">
      <c r="A34" t="s">
        <v>7</v>
      </c>
      <c r="C34" s="5">
        <v>-5</v>
      </c>
      <c r="D34" s="5">
        <v>-20</v>
      </c>
      <c r="E34" s="5">
        <v>-40</v>
      </c>
      <c r="F34" s="5">
        <v>-60</v>
      </c>
      <c r="G34" s="5">
        <v>-80</v>
      </c>
      <c r="H34" s="5">
        <v>-100</v>
      </c>
      <c r="I34" s="5">
        <v>-120</v>
      </c>
      <c r="J34" s="5">
        <v>-140</v>
      </c>
      <c r="K34" s="5">
        <v>-160</v>
      </c>
      <c r="L34" s="5">
        <v>-160</v>
      </c>
      <c r="M34" s="5">
        <v>-160</v>
      </c>
    </row>
    <row r="35" spans="1:13">
      <c r="B35" s="5">
        <v>0</v>
      </c>
      <c r="C35">
        <f>(B35/$H$30)*LN(1+EXP(1/$G$30+($C$34+$J$30)/SQRT($I$30+B35^2)))</f>
        <v>0</v>
      </c>
      <c r="D35">
        <f t="shared" ref="D35:M35" si="0">($B35/$H$30)*LN(1+EXP(1/$G$30+(D34+$J$30)/SQRT($I$30+$B35^2)))</f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</row>
    <row r="36" spans="1:13">
      <c r="B36" s="5">
        <v>30</v>
      </c>
      <c r="C36">
        <f>($B36/$H$30)*LN(1+EXP($H$30*(1/$G$30+(C34+$J$30)/SQRT($I$30+$B36^2))))</f>
        <v>7.186613228722571</v>
      </c>
      <c r="D36">
        <f t="shared" ref="D36:M36" si="1">($B36/$H$30)*LN(1+EXP($H$30*(1/$G$30+(D34+$J$30)/SQRT($I$30+$B36^2))))</f>
        <v>1.0492039310277832</v>
      </c>
      <c r="E36">
        <f t="shared" si="1"/>
        <v>1.0605102433295186E-2</v>
      </c>
      <c r="F36">
        <f t="shared" si="1"/>
        <v>8.505447698810715E-5</v>
      </c>
      <c r="G36">
        <f t="shared" si="1"/>
        <v>6.8060814170690298E-7</v>
      </c>
      <c r="H36">
        <f t="shared" si="1"/>
        <v>5.4461450669529123E-9</v>
      </c>
      <c r="I36">
        <f t="shared" si="1"/>
        <v>4.3579498983428653E-11</v>
      </c>
      <c r="J36">
        <f t="shared" si="1"/>
        <v>3.4895163681677277E-13</v>
      </c>
      <c r="K36">
        <f t="shared" si="1"/>
        <v>2.5620531337503596E-15</v>
      </c>
      <c r="L36">
        <f t="shared" si="1"/>
        <v>2.5620531337503596E-15</v>
      </c>
      <c r="M36">
        <f t="shared" si="1"/>
        <v>2.5620531337503596E-15</v>
      </c>
    </row>
    <row r="37" spans="1:13">
      <c r="B37" s="5">
        <v>60</v>
      </c>
      <c r="C37">
        <f>($B37/$H$30)*LN(1+EXP($H$30*(1/$G$30+(C34+$J$30)/SQRT($I$30+$B37^2))))</f>
        <v>16.785819665657808</v>
      </c>
      <c r="D37">
        <f t="shared" ref="D37:M37" si="2">($B37/$H$30)*LN(1+EXP($H$30*(1/$G$30+(D34+$J$30)/SQRT($I$30+$B37^2))))</f>
        <v>6.07621278090385</v>
      </c>
      <c r="E37">
        <f t="shared" si="2"/>
        <v>0.37477412938166466</v>
      </c>
      <c r="F37">
        <f t="shared" si="2"/>
        <v>1.2079306120857993E-2</v>
      </c>
      <c r="G37">
        <f t="shared" si="2"/>
        <v>3.7469830004993848E-4</v>
      </c>
      <c r="H37">
        <f t="shared" si="2"/>
        <v>1.1608810771235466E-5</v>
      </c>
      <c r="I37">
        <f t="shared" si="2"/>
        <v>3.596476176633132E-7</v>
      </c>
      <c r="J37">
        <f t="shared" si="2"/>
        <v>1.1142075966352686E-8</v>
      </c>
      <c r="K37">
        <f t="shared" si="2"/>
        <v>3.4518746833978479E-10</v>
      </c>
      <c r="L37">
        <f t="shared" si="2"/>
        <v>3.4518746833978479E-10</v>
      </c>
      <c r="M37">
        <f t="shared" si="2"/>
        <v>3.4518746833978479E-10</v>
      </c>
    </row>
    <row r="38" spans="1:13">
      <c r="B38" s="5">
        <v>90</v>
      </c>
      <c r="C38">
        <f>($B38/$H$30)*LN(1+EXP($H$30*(1/$G$30+(C34+$J$30)/SQRT($I$30+$B38^2))))</f>
        <v>27.581183347549413</v>
      </c>
      <c r="D38">
        <f t="shared" ref="D38:M38" si="3">($B38/$H$30)*LN(1+EXP($H$30*(1/$G$30+(D34+$J$30)/SQRT($I$30+$B38^2))))</f>
        <v>14.876571736709931</v>
      </c>
      <c r="E38">
        <f t="shared" si="3"/>
        <v>3.1224819160935171</v>
      </c>
      <c r="F38">
        <f t="shared" si="3"/>
        <v>0.29067174175682053</v>
      </c>
      <c r="G38">
        <f t="shared" si="3"/>
        <v>2.2299257351300041E-2</v>
      </c>
      <c r="H38">
        <f t="shared" si="3"/>
        <v>1.6802561644838766E-3</v>
      </c>
      <c r="I38">
        <f t="shared" si="3"/>
        <v>1.2643357457161881E-4</v>
      </c>
      <c r="J38">
        <f t="shared" si="3"/>
        <v>9.5127101772952024E-6</v>
      </c>
      <c r="K38">
        <f t="shared" si="3"/>
        <v>7.1571928988553967E-7</v>
      </c>
      <c r="L38">
        <f t="shared" si="3"/>
        <v>7.1571928988553967E-7</v>
      </c>
      <c r="M38">
        <f t="shared" si="3"/>
        <v>7.1571928988553967E-7</v>
      </c>
    </row>
    <row r="39" spans="1:13">
      <c r="B39" s="5">
        <v>120</v>
      </c>
      <c r="C39">
        <f>($B39/$H$30)*LN(1+EXP($H$30*(1/$G$30+(C34+$J$30)/SQRT($I$30+$B39^2))))</f>
        <v>38.796559215002276</v>
      </c>
      <c r="D39">
        <f t="shared" ref="D39:M39" si="4">($B39/$H$30)*LN(1+EXP($H$30*(1/$G$30+(D34+$J$30)/SQRT($I$30+$B39^2))))</f>
        <v>25.222829928670659</v>
      </c>
      <c r="E39">
        <f t="shared" si="4"/>
        <v>9.786355809995845</v>
      </c>
      <c r="F39">
        <f t="shared" si="4"/>
        <v>2.0431921151325239</v>
      </c>
      <c r="G39">
        <f t="shared" si="4"/>
        <v>0.29550157739102867</v>
      </c>
      <c r="H39">
        <f t="shared" si="4"/>
        <v>3.9343565395056429E-2</v>
      </c>
      <c r="I39">
        <f t="shared" si="4"/>
        <v>5.1754435813615102E-3</v>
      </c>
      <c r="J39">
        <f t="shared" si="4"/>
        <v>6.7970913086701993E-4</v>
      </c>
      <c r="K39">
        <f t="shared" si="4"/>
        <v>8.9249697992796874E-5</v>
      </c>
      <c r="L39">
        <f t="shared" si="4"/>
        <v>8.9249697992796874E-5</v>
      </c>
      <c r="M39">
        <f t="shared" si="4"/>
        <v>8.9249697992796874E-5</v>
      </c>
    </row>
    <row r="40" spans="1:13">
      <c r="B40" s="5">
        <v>150</v>
      </c>
      <c r="C40">
        <f>($B40/$H$30)*LN(1+EXP($H$30*(1/$G$30+(C34+$J$30)/SQRT($I$30+$B40^2))))</f>
        <v>50.175897818519374</v>
      </c>
      <c r="D40">
        <f t="shared" ref="D40:M40" si="5">($B40/$H$30)*LN(1+EXP($H$30*(1/$G$30+(D34+$J$30)/SQRT($I$30+$B40^2))))</f>
        <v>36.164615385365664</v>
      </c>
      <c r="E40">
        <f t="shared" si="5"/>
        <v>18.963333817604429</v>
      </c>
      <c r="F40">
        <f t="shared" si="5"/>
        <v>6.7348116280590054</v>
      </c>
      <c r="G40">
        <f t="shared" si="5"/>
        <v>1.6181275261260264</v>
      </c>
      <c r="H40">
        <f t="shared" si="5"/>
        <v>0.32530215739001794</v>
      </c>
      <c r="I40">
        <f t="shared" si="5"/>
        <v>6.2495563975066115E-2</v>
      </c>
      <c r="J40">
        <f t="shared" si="5"/>
        <v>1.1896096611385338E-2</v>
      </c>
      <c r="K40">
        <f t="shared" si="5"/>
        <v>2.2604159619538941E-3</v>
      </c>
      <c r="L40">
        <f t="shared" si="5"/>
        <v>2.2604159619538941E-3</v>
      </c>
      <c r="M40">
        <f t="shared" si="5"/>
        <v>2.2604159619538941E-3</v>
      </c>
    </row>
    <row r="41" spans="1:13">
      <c r="B41" s="5">
        <v>180</v>
      </c>
      <c r="C41">
        <f>($B41/$H$30)*LN(1+EXP($H$30*(1/$G$30+(C34+$J$30)/SQRT($I$30+$B41^2))))</f>
        <v>61.629300093029336</v>
      </c>
      <c r="D41">
        <f t="shared" ref="D41:M41" si="6">($B41/$H$30)*LN(1+EXP($H$30*(1/$G$30+(D34+$J$30)/SQRT($I$30+$B41^2))))</f>
        <v>47.369375741362127</v>
      </c>
      <c r="E41">
        <f t="shared" si="6"/>
        <v>29.280077143887812</v>
      </c>
      <c r="F41">
        <f t="shared" si="6"/>
        <v>14.224790200213663</v>
      </c>
      <c r="G41">
        <f t="shared" si="6"/>
        <v>5.0633165922909944</v>
      </c>
      <c r="H41">
        <f t="shared" si="6"/>
        <v>1.4284324151750336</v>
      </c>
      <c r="I41">
        <f t="shared" si="6"/>
        <v>0.36551393508076391</v>
      </c>
      <c r="J41">
        <f t="shared" si="6"/>
        <v>9.0869400245760734E-2</v>
      </c>
      <c r="K41">
        <f t="shared" si="6"/>
        <v>2.2422628194457478E-2</v>
      </c>
      <c r="L41">
        <f t="shared" si="6"/>
        <v>2.2422628194457478E-2</v>
      </c>
      <c r="M41">
        <f t="shared" si="6"/>
        <v>2.2422628194457478E-2</v>
      </c>
    </row>
    <row r="42" spans="1:13">
      <c r="B42" s="5">
        <v>210</v>
      </c>
      <c r="C42">
        <f>($B42/$H$30)*LN(1+EXP($H$30*(1/$G$30+(C34+$J$30)/SQRT($I$30+$B42^2))))</f>
        <v>73.1204026655939</v>
      </c>
      <c r="D42">
        <f t="shared" ref="D42:M42" si="7">($B42/$H$30)*LN(1+EXP($H$30*(1/$G$30+(D34+$J$30)/SQRT($I$30+$B42^2))))</f>
        <v>58.705963108256562</v>
      </c>
      <c r="E42">
        <f t="shared" si="7"/>
        <v>40.119806143203824</v>
      </c>
      <c r="F42">
        <f t="shared" si="7"/>
        <v>23.458384855706566</v>
      </c>
      <c r="G42">
        <f t="shared" si="7"/>
        <v>10.993109783265931</v>
      </c>
      <c r="H42">
        <f t="shared" si="7"/>
        <v>4.1190093072340943</v>
      </c>
      <c r="I42">
        <f t="shared" si="7"/>
        <v>1.3405661951651286</v>
      </c>
      <c r="J42">
        <f t="shared" si="7"/>
        <v>0.41114029398530022</v>
      </c>
      <c r="K42">
        <f t="shared" si="7"/>
        <v>0.12358372865371328</v>
      </c>
      <c r="L42">
        <f t="shared" si="7"/>
        <v>0.12358372865371328</v>
      </c>
      <c r="M42">
        <f t="shared" si="7"/>
        <v>0.12358372865371328</v>
      </c>
    </row>
    <row r="43" spans="1:13">
      <c r="B43" s="5">
        <v>240</v>
      </c>
      <c r="C43">
        <f>($B43/$H$30)*LN(1+EXP($H$30*(1/$G$30+(C34+$J$30)/SQRT($I$30+$B43^2))))</f>
        <v>84.632550739319299</v>
      </c>
      <c r="D43">
        <f t="shared" ref="D43:M43" si="8">($B43/$H$30)*LN(1+EXP($H$30*(1/$G$30+(D34+$J$30)/SQRT($I$30+$B43^2))))</f>
        <v>70.115459123145314</v>
      </c>
      <c r="E43">
        <f t="shared" si="8"/>
        <v>51.224273690536201</v>
      </c>
      <c r="F43">
        <f t="shared" si="8"/>
        <v>33.631149771971423</v>
      </c>
      <c r="G43">
        <f t="shared" si="8"/>
        <v>18.918959287250328</v>
      </c>
      <c r="H43">
        <f t="shared" si="8"/>
        <v>8.8589335754675052</v>
      </c>
      <c r="I43">
        <f t="shared" si="8"/>
        <v>3.5541900877072479</v>
      </c>
      <c r="J43">
        <f t="shared" si="8"/>
        <v>1.303959542620869</v>
      </c>
      <c r="K43">
        <f t="shared" si="8"/>
        <v>0.4599872592940249</v>
      </c>
      <c r="L43">
        <f t="shared" si="8"/>
        <v>0.4599872592940249</v>
      </c>
      <c r="M43">
        <f t="shared" si="8"/>
        <v>0.4599872592940249</v>
      </c>
    </row>
    <row r="44" spans="1:13">
      <c r="B44" s="5">
        <v>270</v>
      </c>
      <c r="C44">
        <f>($B44/$H$30)*LN(1+EXP($H$30*(1/$G$30+(C34+$J$30)/SQRT($I$30+$B44^2))))</f>
        <v>96.157320638800755</v>
      </c>
      <c r="D44">
        <f t="shared" ref="D44:M44" si="9">($B44/$H$30)*LN(1+EXP($H$30*(1/$G$30+(D34+$J$30)/SQRT($I$30+$B44^2))))</f>
        <v>81.568448152928255</v>
      </c>
      <c r="E44">
        <f t="shared" si="9"/>
        <v>62.476022448471042</v>
      </c>
      <c r="F44">
        <f t="shared" si="9"/>
        <v>44.310806474981455</v>
      </c>
      <c r="G44">
        <f t="shared" si="9"/>
        <v>28.153941896351768</v>
      </c>
      <c r="H44">
        <f t="shared" si="9"/>
        <v>15.541378350300997</v>
      </c>
      <c r="I44">
        <f t="shared" si="9"/>
        <v>7.4370658812554025</v>
      </c>
      <c r="J44">
        <f t="shared" si="9"/>
        <v>3.1989849040266387</v>
      </c>
      <c r="K44">
        <f t="shared" si="9"/>
        <v>1.2962139554232288</v>
      </c>
      <c r="L44">
        <f t="shared" si="9"/>
        <v>1.2962139554232288</v>
      </c>
      <c r="M44">
        <f t="shared" si="9"/>
        <v>1.2962139554232288</v>
      </c>
    </row>
    <row r="45" spans="1:13">
      <c r="B45" s="5">
        <v>300</v>
      </c>
      <c r="C45">
        <f>($B45/$H$30)*LN(1+EXP($H$30*(1/$G$30+(C34+$J$30)/SQRT($I$30+$B45^2))))</f>
        <v>107.69010267957009</v>
      </c>
      <c r="D45">
        <f t="shared" ref="D45:M45" si="10">($B45/$H$30)*LN(1+EXP($H$30*(1/$G$30+(D34+$J$30)/SQRT($I$30+$B45^2))))</f>
        <v>93.048969786818205</v>
      </c>
      <c r="E45">
        <f t="shared" si="10"/>
        <v>73.816223114233054</v>
      </c>
      <c r="F45">
        <f t="shared" si="10"/>
        <v>55.278398854591394</v>
      </c>
      <c r="G45">
        <f t="shared" si="10"/>
        <v>38.186941119964999</v>
      </c>
      <c r="H45">
        <f t="shared" si="10"/>
        <v>23.725764108739337</v>
      </c>
      <c r="I45">
        <f t="shared" si="10"/>
        <v>13.072529327345704</v>
      </c>
      <c r="J45">
        <f t="shared" si="10"/>
        <v>6.4658208420698422</v>
      </c>
      <c r="K45">
        <f t="shared" si="10"/>
        <v>2.967478901765165</v>
      </c>
      <c r="L45">
        <f t="shared" si="10"/>
        <v>2.967478901765165</v>
      </c>
      <c r="M45">
        <f t="shared" si="10"/>
        <v>2.967478901765165</v>
      </c>
    </row>
    <row r="46" spans="1:13">
      <c r="B46" s="5">
        <v>330</v>
      </c>
      <c r="C46">
        <f>($B46/$H$30)*LN(1+EXP($H$30*(1/$G$30+(C34+$J$30)/SQRT($I$30+$B46^2))))</f>
        <v>119.22820937359803</v>
      </c>
      <c r="D46">
        <f t="shared" ref="D46:M46" si="11">($B46/$H$30)*LN(1+EXP($H$30*(1/$G$30+(D34+$J$30)/SQRT($I$30+$B46^2))))</f>
        <v>104.54777018504366</v>
      </c>
      <c r="E46">
        <f t="shared" si="11"/>
        <v>85.212860336428321</v>
      </c>
      <c r="F46">
        <f t="shared" si="11"/>
        <v>66.4194798200988</v>
      </c>
      <c r="G46">
        <f t="shared" si="11"/>
        <v>48.705007332928133</v>
      </c>
      <c r="H46">
        <f t="shared" si="11"/>
        <v>32.95132846623666</v>
      </c>
      <c r="I46">
        <f t="shared" si="11"/>
        <v>20.238631474634666</v>
      </c>
      <c r="J46">
        <f t="shared" si="11"/>
        <v>11.265532026179503</v>
      </c>
      <c r="K46">
        <f t="shared" si="11"/>
        <v>5.7835369234856246</v>
      </c>
      <c r="L46">
        <f t="shared" si="11"/>
        <v>5.7835369234856246</v>
      </c>
      <c r="M46">
        <f t="shared" si="11"/>
        <v>5.7835369234856246</v>
      </c>
    </row>
    <row r="47" spans="1:13">
      <c r="B47" s="5">
        <v>360</v>
      </c>
      <c r="C47">
        <f>($B47/$H$30)*LN(1+EXP($H$30*(1/$G$30+(C34+$J$30)/SQRT($I$30+$B47^2))))</f>
        <v>130.76999066190302</v>
      </c>
      <c r="D47">
        <f t="shared" ref="D47:M47" si="12">($B47/$H$30)*LN(1+EXP($H$30*(1/$G$30+(D34+$J$30)/SQRT($I$30+$B47^2))))</f>
        <v>116.05918726957081</v>
      </c>
      <c r="E47">
        <f t="shared" si="12"/>
        <v>96.647290125184938</v>
      </c>
      <c r="F47">
        <f t="shared" si="12"/>
        <v>77.670889481162547</v>
      </c>
      <c r="G47">
        <f t="shared" si="12"/>
        <v>59.525892807830992</v>
      </c>
      <c r="H47">
        <f t="shared" si="12"/>
        <v>42.868531706474187</v>
      </c>
      <c r="I47">
        <f t="shared" si="12"/>
        <v>28.591413039808366</v>
      </c>
      <c r="J47">
        <f t="shared" si="12"/>
        <v>17.524626959812529</v>
      </c>
      <c r="K47">
        <f t="shared" si="12"/>
        <v>9.9278146682027941</v>
      </c>
      <c r="L47">
        <f t="shared" si="12"/>
        <v>9.9278146682027941</v>
      </c>
      <c r="M47">
        <f t="shared" si="12"/>
        <v>9.9278146682027941</v>
      </c>
    </row>
    <row r="48" spans="1:13">
      <c r="D48" s="3"/>
      <c r="E48" s="4"/>
      <c r="F48" s="4"/>
      <c r="G48" s="4"/>
      <c r="H48" s="4"/>
      <c r="I48" s="4"/>
      <c r="J48" s="3"/>
    </row>
    <row r="49" spans="1:25">
      <c r="D49" s="3"/>
      <c r="E49" s="4"/>
      <c r="F49" s="4"/>
      <c r="G49" s="4"/>
      <c r="H49" s="4"/>
      <c r="I49" s="4"/>
      <c r="J49" s="3"/>
    </row>
    <row r="50" spans="1:25">
      <c r="A50" t="s">
        <v>9</v>
      </c>
      <c r="D50" s="3"/>
      <c r="E50" s="4"/>
      <c r="F50" s="4"/>
      <c r="G50" s="4"/>
      <c r="H50" s="4"/>
      <c r="I50" s="4"/>
      <c r="J50" s="3"/>
    </row>
    <row r="51" spans="1:25">
      <c r="C51" t="s">
        <v>0</v>
      </c>
    </row>
    <row r="52" spans="1:25">
      <c r="A52" t="s">
        <v>7</v>
      </c>
      <c r="C52">
        <f>C34</f>
        <v>-5</v>
      </c>
      <c r="D52">
        <f t="shared" ref="D52:M52" si="13">D34</f>
        <v>-20</v>
      </c>
      <c r="E52">
        <f t="shared" si="13"/>
        <v>-40</v>
      </c>
      <c r="F52">
        <f t="shared" si="13"/>
        <v>-60</v>
      </c>
      <c r="G52">
        <f t="shared" si="13"/>
        <v>-80</v>
      </c>
      <c r="H52">
        <f t="shared" si="13"/>
        <v>-100</v>
      </c>
      <c r="I52">
        <f t="shared" si="13"/>
        <v>-120</v>
      </c>
      <c r="J52">
        <f t="shared" si="13"/>
        <v>-140</v>
      </c>
      <c r="K52">
        <f t="shared" si="13"/>
        <v>-160</v>
      </c>
      <c r="L52">
        <f t="shared" si="13"/>
        <v>-160</v>
      </c>
      <c r="M52">
        <f t="shared" si="13"/>
        <v>-160</v>
      </c>
    </row>
    <row r="53" spans="1:25">
      <c r="B53">
        <f>B35</f>
        <v>0</v>
      </c>
      <c r="C53">
        <f>(POWER(C35,$F$30)/$E$30)</f>
        <v>0</v>
      </c>
      <c r="D53">
        <f t="shared" ref="D53:M53" si="14">(POWER(D35,$F$30)/$E$30)</f>
        <v>0</v>
      </c>
      <c r="E53">
        <f t="shared" si="14"/>
        <v>0</v>
      </c>
      <c r="F53">
        <f t="shared" si="14"/>
        <v>0</v>
      </c>
      <c r="G53">
        <f t="shared" si="14"/>
        <v>0</v>
      </c>
      <c r="H53">
        <f t="shared" si="14"/>
        <v>0</v>
      </c>
      <c r="I53">
        <f t="shared" si="14"/>
        <v>0</v>
      </c>
      <c r="J53">
        <f t="shared" si="14"/>
        <v>0</v>
      </c>
      <c r="K53">
        <f t="shared" si="14"/>
        <v>0</v>
      </c>
      <c r="L53">
        <f t="shared" si="14"/>
        <v>0</v>
      </c>
      <c r="M53">
        <f t="shared" si="14"/>
        <v>0</v>
      </c>
      <c r="Y53" s="6"/>
    </row>
    <row r="54" spans="1:25">
      <c r="B54">
        <f t="shared" ref="B54:B65" si="15">B36</f>
        <v>30</v>
      </c>
      <c r="C54">
        <f t="shared" ref="C54:M65" si="16">(POWER(C36,$F$30)/$E$30)</f>
        <v>2.06589638797001E-2</v>
      </c>
      <c r="D54">
        <f t="shared" si="16"/>
        <v>4.4033155555366131E-4</v>
      </c>
      <c r="E54">
        <f t="shared" si="16"/>
        <v>4.4987279048273391E-8</v>
      </c>
      <c r="F54">
        <f t="shared" si="16"/>
        <v>2.8937056222881797E-12</v>
      </c>
      <c r="G54">
        <f t="shared" si="16"/>
        <v>1.852909770230895E-16</v>
      </c>
      <c r="H54">
        <f t="shared" si="16"/>
        <v>1.1864198436118216E-20</v>
      </c>
      <c r="I54">
        <f t="shared" si="16"/>
        <v>7.5966909265866364E-25</v>
      </c>
      <c r="J54">
        <f t="shared" si="16"/>
        <v>4.8706897934841956E-29</v>
      </c>
      <c r="K54">
        <f t="shared" si="16"/>
        <v>2.6256465040640149E-33</v>
      </c>
      <c r="L54">
        <f t="shared" si="16"/>
        <v>2.6256465040640149E-33</v>
      </c>
      <c r="M54">
        <f t="shared" si="16"/>
        <v>2.6256465040640149E-33</v>
      </c>
    </row>
    <row r="55" spans="1:25">
      <c r="B55">
        <f t="shared" si="15"/>
        <v>60</v>
      </c>
      <c r="C55">
        <f t="shared" si="16"/>
        <v>0.11270549673919376</v>
      </c>
      <c r="D55">
        <f t="shared" si="16"/>
        <v>1.4768144703527719E-2</v>
      </c>
      <c r="E55">
        <f t="shared" si="16"/>
        <v>5.6182259221513888E-5</v>
      </c>
      <c r="F55">
        <f t="shared" si="16"/>
        <v>5.8363854544558956E-8</v>
      </c>
      <c r="G55">
        <f t="shared" si="16"/>
        <v>5.6159526424125493E-11</v>
      </c>
      <c r="H55">
        <f t="shared" si="16"/>
        <v>5.3905795008941026E-14</v>
      </c>
      <c r="I55">
        <f t="shared" si="16"/>
        <v>5.1738563556358681E-17</v>
      </c>
      <c r="J55">
        <f t="shared" si="16"/>
        <v>4.9658342735989657E-20</v>
      </c>
      <c r="K55">
        <f t="shared" si="16"/>
        <v>4.7661755319531969E-23</v>
      </c>
      <c r="L55">
        <f t="shared" si="16"/>
        <v>4.7661755319531969E-23</v>
      </c>
      <c r="M55">
        <f t="shared" si="16"/>
        <v>4.7661755319531969E-23</v>
      </c>
    </row>
    <row r="56" spans="1:25">
      <c r="B56">
        <f t="shared" si="15"/>
        <v>90</v>
      </c>
      <c r="C56">
        <f t="shared" si="16"/>
        <v>0.30428866994045478</v>
      </c>
      <c r="D56">
        <f t="shared" si="16"/>
        <v>8.852495465499069E-2</v>
      </c>
      <c r="E56">
        <f t="shared" si="16"/>
        <v>3.8999573265324165E-3</v>
      </c>
      <c r="F56">
        <f t="shared" si="16"/>
        <v>3.3796024582377502E-5</v>
      </c>
      <c r="G56">
        <f t="shared" si="16"/>
        <v>1.9890275136780353E-7</v>
      </c>
      <c r="H56">
        <f t="shared" si="16"/>
        <v>1.1293043113144272E-9</v>
      </c>
      <c r="I56">
        <f t="shared" si="16"/>
        <v>6.3941795115828379E-12</v>
      </c>
      <c r="J56">
        <f t="shared" si="16"/>
        <v>3.619666196688629E-14</v>
      </c>
      <c r="K56">
        <f t="shared" si="16"/>
        <v>2.0490164076570445E-16</v>
      </c>
      <c r="L56">
        <f t="shared" si="16"/>
        <v>2.0490164076570445E-16</v>
      </c>
      <c r="M56">
        <f t="shared" si="16"/>
        <v>2.0490164076570445E-16</v>
      </c>
    </row>
    <row r="57" spans="1:25">
      <c r="B57">
        <f t="shared" si="15"/>
        <v>120</v>
      </c>
      <c r="C57">
        <f t="shared" si="16"/>
        <v>0.60206920276927123</v>
      </c>
      <c r="D57">
        <f t="shared" si="16"/>
        <v>0.25447645984425771</v>
      </c>
      <c r="E57">
        <f t="shared" si="16"/>
        <v>3.830910401593577E-2</v>
      </c>
      <c r="F57">
        <f t="shared" si="16"/>
        <v>1.6698536077358866E-3</v>
      </c>
      <c r="G57">
        <f t="shared" si="16"/>
        <v>3.4928472896234441E-5</v>
      </c>
      <c r="H57">
        <f t="shared" si="16"/>
        <v>6.1916645519803271E-7</v>
      </c>
      <c r="I57">
        <f t="shared" si="16"/>
        <v>1.0714086505542421E-8</v>
      </c>
      <c r="J57">
        <f t="shared" si="16"/>
        <v>1.8480180103359984E-10</v>
      </c>
      <c r="K57">
        <f t="shared" si="16"/>
        <v>3.1862034367221799E-12</v>
      </c>
      <c r="L57">
        <f t="shared" si="16"/>
        <v>3.1862034367221799E-12</v>
      </c>
      <c r="M57">
        <f t="shared" si="16"/>
        <v>3.1862034367221799E-12</v>
      </c>
    </row>
    <row r="58" spans="1:25">
      <c r="B58">
        <f t="shared" si="15"/>
        <v>150</v>
      </c>
      <c r="C58">
        <f t="shared" si="16"/>
        <v>1.0070482887577989</v>
      </c>
      <c r="D58">
        <f t="shared" si="16"/>
        <v>0.52315176238857075</v>
      </c>
      <c r="E58">
        <f t="shared" si="16"/>
        <v>0.14384321179115991</v>
      </c>
      <c r="F58">
        <f t="shared" si="16"/>
        <v>1.8143075066175515E-2</v>
      </c>
      <c r="G58">
        <f t="shared" si="16"/>
        <v>1.0473346763226936E-3</v>
      </c>
      <c r="H58">
        <f t="shared" si="16"/>
        <v>4.2328597441039998E-5</v>
      </c>
      <c r="I58">
        <f t="shared" si="16"/>
        <v>1.5622782066246326E-6</v>
      </c>
      <c r="J58">
        <f t="shared" si="16"/>
        <v>5.6606845834965486E-8</v>
      </c>
      <c r="K58">
        <f t="shared" si="16"/>
        <v>2.0437921284223794E-9</v>
      </c>
      <c r="L58">
        <f t="shared" si="16"/>
        <v>2.0437921284223794E-9</v>
      </c>
      <c r="M58">
        <f t="shared" si="16"/>
        <v>2.0437921284223794E-9</v>
      </c>
    </row>
    <row r="59" spans="1:25">
      <c r="B59">
        <f t="shared" si="15"/>
        <v>180</v>
      </c>
      <c r="C59">
        <f t="shared" si="16"/>
        <v>1.5192682519826664</v>
      </c>
      <c r="D59">
        <f t="shared" si="16"/>
        <v>0.89754310325053865</v>
      </c>
      <c r="E59">
        <f t="shared" si="16"/>
        <v>0.34292916702080856</v>
      </c>
      <c r="F59">
        <f t="shared" si="16"/>
        <v>8.0937862496037863E-2</v>
      </c>
      <c r="G59">
        <f t="shared" si="16"/>
        <v>1.0254869965507715E-2</v>
      </c>
      <c r="H59">
        <f t="shared" si="16"/>
        <v>8.1616766588911178E-4</v>
      </c>
      <c r="I59">
        <f t="shared" si="16"/>
        <v>5.3440174695289955E-5</v>
      </c>
      <c r="J59">
        <f t="shared" si="16"/>
        <v>3.3028991604097044E-6</v>
      </c>
      <c r="K59">
        <f t="shared" si="16"/>
        <v>2.0110970205875178E-7</v>
      </c>
      <c r="L59">
        <f t="shared" si="16"/>
        <v>2.0110970205875178E-7</v>
      </c>
      <c r="M59">
        <f t="shared" si="16"/>
        <v>2.0110970205875178E-7</v>
      </c>
    </row>
    <row r="60" spans="1:25">
      <c r="B60">
        <f t="shared" si="15"/>
        <v>210</v>
      </c>
      <c r="C60">
        <f t="shared" si="16"/>
        <v>2.1386373143914366</v>
      </c>
      <c r="D60">
        <f t="shared" si="16"/>
        <v>1.3785560417871923</v>
      </c>
      <c r="E60">
        <f t="shared" si="16"/>
        <v>0.6438395379873022</v>
      </c>
      <c r="F60">
        <f t="shared" si="16"/>
        <v>0.22011832801537726</v>
      </c>
      <c r="G60">
        <f t="shared" si="16"/>
        <v>4.8339385082774848E-2</v>
      </c>
      <c r="H60">
        <f t="shared" si="16"/>
        <v>6.7864950692324367E-3</v>
      </c>
      <c r="I60">
        <f t="shared" si="16"/>
        <v>7.1884708944780387E-4</v>
      </c>
      <c r="J60">
        <f t="shared" si="16"/>
        <v>6.7614536535327634E-5</v>
      </c>
      <c r="K60">
        <f t="shared" si="16"/>
        <v>6.1091751951818535E-6</v>
      </c>
      <c r="L60">
        <f t="shared" si="16"/>
        <v>6.1091751951818535E-6</v>
      </c>
      <c r="M60">
        <f t="shared" si="16"/>
        <v>6.1091751951818535E-6</v>
      </c>
    </row>
    <row r="61" spans="1:25">
      <c r="B61">
        <f t="shared" si="15"/>
        <v>240</v>
      </c>
      <c r="C61">
        <f t="shared" si="16"/>
        <v>2.8650674578573825</v>
      </c>
      <c r="D61">
        <f t="shared" si="16"/>
        <v>1.9664710432197845</v>
      </c>
      <c r="E61">
        <f t="shared" si="16"/>
        <v>1.0495704860491837</v>
      </c>
      <c r="F61">
        <f t="shared" si="16"/>
        <v>0.45242169399390941</v>
      </c>
      <c r="G61">
        <f t="shared" si="16"/>
        <v>0.14317080820505415</v>
      </c>
      <c r="H61">
        <f t="shared" si="16"/>
        <v>3.1392281637818188E-2</v>
      </c>
      <c r="I61">
        <f t="shared" si="16"/>
        <v>5.0529068718225814E-3</v>
      </c>
      <c r="J61">
        <f t="shared" si="16"/>
        <v>6.8012419551681037E-4</v>
      </c>
      <c r="K61">
        <f t="shared" si="16"/>
        <v>8.4635311485131394E-5</v>
      </c>
      <c r="L61">
        <f t="shared" si="16"/>
        <v>8.4635311485131394E-5</v>
      </c>
      <c r="M61">
        <f t="shared" si="16"/>
        <v>8.4635311485131394E-5</v>
      </c>
    </row>
    <row r="62" spans="1:25">
      <c r="B62">
        <f t="shared" si="15"/>
        <v>270</v>
      </c>
      <c r="C62">
        <f t="shared" si="16"/>
        <v>3.6984921249732552</v>
      </c>
      <c r="D62">
        <f t="shared" si="16"/>
        <v>2.6613646936307775</v>
      </c>
      <c r="E62">
        <f t="shared" si="16"/>
        <v>1.561301352392743</v>
      </c>
      <c r="F62">
        <f t="shared" si="16"/>
        <v>0.78537902818530336</v>
      </c>
      <c r="G62">
        <f t="shared" si="16"/>
        <v>0.31705777772126054</v>
      </c>
      <c r="H62">
        <f t="shared" si="16"/>
        <v>9.6613776410881813E-2</v>
      </c>
      <c r="I62">
        <f t="shared" si="16"/>
        <v>2.2123979568853279E-2</v>
      </c>
      <c r="J62">
        <f t="shared" si="16"/>
        <v>4.0934017664761291E-3</v>
      </c>
      <c r="K62">
        <f t="shared" si="16"/>
        <v>6.7206824729357294E-4</v>
      </c>
      <c r="L62">
        <f t="shared" si="16"/>
        <v>6.7206824729357294E-4</v>
      </c>
      <c r="M62">
        <f t="shared" si="16"/>
        <v>6.7206824729357294E-4</v>
      </c>
    </row>
    <row r="63" spans="1:25">
      <c r="B63">
        <f t="shared" si="15"/>
        <v>300</v>
      </c>
      <c r="C63">
        <f t="shared" si="16"/>
        <v>4.6388632860545398</v>
      </c>
      <c r="D63">
        <f t="shared" si="16"/>
        <v>3.4632443113552829</v>
      </c>
      <c r="E63">
        <f t="shared" si="16"/>
        <v>2.1795339179400939</v>
      </c>
      <c r="F63">
        <f t="shared" si="16"/>
        <v>1.2222805519709166</v>
      </c>
      <c r="G63">
        <f t="shared" si="16"/>
        <v>0.58329698883986947</v>
      </c>
      <c r="H63">
        <f t="shared" si="16"/>
        <v>0.22516475301741748</v>
      </c>
      <c r="I63">
        <f t="shared" si="16"/>
        <v>6.8356409205725402E-2</v>
      </c>
      <c r="J63">
        <f t="shared" si="16"/>
        <v>1.6722735664697903E-2</v>
      </c>
      <c r="K63">
        <f t="shared" si="16"/>
        <v>3.5223724129685558E-3</v>
      </c>
      <c r="L63">
        <f t="shared" si="16"/>
        <v>3.5223724129685558E-3</v>
      </c>
      <c r="M63">
        <f t="shared" si="16"/>
        <v>3.5223724129685558E-3</v>
      </c>
    </row>
    <row r="64" spans="1:25">
      <c r="B64">
        <f t="shared" si="15"/>
        <v>330</v>
      </c>
      <c r="C64">
        <f t="shared" si="16"/>
        <v>5.6861463641738119</v>
      </c>
      <c r="D64">
        <f t="shared" si="16"/>
        <v>4.3720945002658818</v>
      </c>
      <c r="E64">
        <f t="shared" si="16"/>
        <v>2.9044926266862556</v>
      </c>
      <c r="F64">
        <f t="shared" si="16"/>
        <v>1.764618919829005</v>
      </c>
      <c r="G64">
        <f t="shared" si="16"/>
        <v>0.94887109572023332</v>
      </c>
      <c r="H64">
        <f t="shared" si="16"/>
        <v>0.43431601907592737</v>
      </c>
      <c r="I64">
        <f t="shared" si="16"/>
        <v>0.16384088158642918</v>
      </c>
      <c r="J64">
        <f t="shared" si="16"/>
        <v>5.0764884733150425E-2</v>
      </c>
      <c r="K64">
        <f t="shared" si="16"/>
        <v>1.3379719738128626E-2</v>
      </c>
      <c r="L64">
        <f t="shared" si="16"/>
        <v>1.3379719738128626E-2</v>
      </c>
      <c r="M64">
        <f t="shared" si="16"/>
        <v>1.3379719738128626E-2</v>
      </c>
    </row>
    <row r="65" spans="2:13">
      <c r="B65">
        <f t="shared" si="15"/>
        <v>360</v>
      </c>
      <c r="C65">
        <f t="shared" si="16"/>
        <v>6.8403161830856813</v>
      </c>
      <c r="D65">
        <f t="shared" si="16"/>
        <v>5.3878939798693235</v>
      </c>
      <c r="E65">
        <f t="shared" si="16"/>
        <v>3.7362794754166679</v>
      </c>
      <c r="F65">
        <f t="shared" si="16"/>
        <v>2.4131068291179867</v>
      </c>
      <c r="G65">
        <f t="shared" si="16"/>
        <v>1.4173327658277541</v>
      </c>
      <c r="H65">
        <f t="shared" si="16"/>
        <v>0.73508440426759303</v>
      </c>
      <c r="I65">
        <f t="shared" si="16"/>
        <v>0.32698755984516958</v>
      </c>
      <c r="J65">
        <f t="shared" si="16"/>
        <v>0.12284502003223527</v>
      </c>
      <c r="K65">
        <f t="shared" si="16"/>
        <v>3.9424601634473019E-2</v>
      </c>
      <c r="L65">
        <f t="shared" si="16"/>
        <v>3.9424601634473019E-2</v>
      </c>
      <c r="M65">
        <f t="shared" si="16"/>
        <v>3.9424601634473019E-2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Y65"/>
  <sheetViews>
    <sheetView topLeftCell="A7" zoomScale="70" zoomScaleNormal="70" workbookViewId="0">
      <selection activeCell="P44" sqref="P44"/>
    </sheetView>
  </sheetViews>
  <sheetFormatPr defaultRowHeight="15"/>
  <sheetData>
    <row r="3" spans="10:18">
      <c r="J3" s="2"/>
      <c r="K3" s="2"/>
      <c r="L3" s="2"/>
      <c r="M3" s="2"/>
      <c r="N3" s="2"/>
      <c r="O3" s="2"/>
      <c r="P3" s="2"/>
      <c r="Q3" s="2"/>
      <c r="R3" s="2"/>
    </row>
    <row r="4" spans="10:18">
      <c r="J4" s="2"/>
      <c r="K4" s="2"/>
      <c r="L4" s="2"/>
      <c r="M4" s="2"/>
      <c r="N4" s="2"/>
      <c r="O4" s="2"/>
      <c r="P4" s="2"/>
      <c r="Q4" s="2"/>
      <c r="R4" s="2"/>
    </row>
    <row r="5" spans="10:18">
      <c r="J5" s="2"/>
      <c r="K5" s="2"/>
      <c r="L5" s="2"/>
      <c r="M5" s="2"/>
      <c r="N5" s="2"/>
      <c r="O5" s="2"/>
      <c r="P5" s="2"/>
      <c r="Q5" s="2"/>
      <c r="R5" s="2"/>
    </row>
    <row r="6" spans="10:18">
      <c r="J6" s="2"/>
      <c r="K6" s="2"/>
      <c r="L6" s="2"/>
      <c r="M6" s="2"/>
      <c r="N6" s="2"/>
      <c r="O6" s="2"/>
      <c r="P6" s="2"/>
      <c r="Q6" s="2"/>
      <c r="R6" s="2"/>
    </row>
    <row r="7" spans="10:18">
      <c r="J7" s="2"/>
      <c r="K7" s="2"/>
      <c r="L7" s="2"/>
      <c r="M7" s="2"/>
      <c r="N7" s="2"/>
      <c r="O7" s="2"/>
      <c r="P7" s="2"/>
      <c r="Q7" s="2"/>
      <c r="R7" s="2"/>
    </row>
    <row r="8" spans="10:18">
      <c r="J8" s="2"/>
      <c r="K8" s="2"/>
      <c r="L8" s="2"/>
      <c r="M8" s="2"/>
      <c r="N8" s="2"/>
      <c r="O8" s="2"/>
      <c r="P8" s="2"/>
      <c r="Q8" s="2"/>
      <c r="R8" s="2"/>
    </row>
    <row r="9" spans="10:18">
      <c r="J9" s="2"/>
      <c r="K9" s="2"/>
      <c r="L9" s="2"/>
      <c r="M9" s="2"/>
      <c r="N9" s="2"/>
      <c r="O9" s="2"/>
      <c r="P9" s="2"/>
      <c r="Q9" s="2"/>
      <c r="R9" s="2"/>
    </row>
    <row r="10" spans="10:18">
      <c r="J10" s="2"/>
      <c r="K10" s="2"/>
      <c r="L10" s="2"/>
      <c r="M10" s="2"/>
      <c r="N10" s="2"/>
      <c r="O10" s="2"/>
      <c r="P10" s="2"/>
      <c r="Q10" s="2"/>
      <c r="R10" s="2"/>
    </row>
    <row r="11" spans="10:18">
      <c r="J11" s="2"/>
      <c r="K11" s="2"/>
      <c r="L11" s="2"/>
      <c r="M11" s="2"/>
      <c r="N11" s="2"/>
      <c r="O11" s="2"/>
      <c r="P11" s="2"/>
      <c r="Q11" s="2"/>
      <c r="R11" s="2"/>
    </row>
    <row r="12" spans="10:18">
      <c r="J12" s="2"/>
      <c r="K12" s="2"/>
      <c r="L12" s="2"/>
      <c r="M12" s="2"/>
      <c r="N12" s="2"/>
      <c r="O12" s="2"/>
      <c r="P12" s="2"/>
      <c r="Q12" s="2"/>
      <c r="R12" s="2"/>
    </row>
    <row r="13" spans="10:18">
      <c r="J13" s="2"/>
      <c r="K13" s="2"/>
      <c r="L13" s="2"/>
      <c r="M13" s="2"/>
      <c r="N13" s="2"/>
      <c r="O13" s="2"/>
      <c r="P13" s="2"/>
      <c r="Q13" s="2"/>
      <c r="R13" s="2"/>
    </row>
    <row r="14" spans="10:18">
      <c r="J14" s="2"/>
      <c r="K14" s="2"/>
      <c r="L14" s="2"/>
      <c r="M14" s="2"/>
      <c r="N14" s="2"/>
      <c r="O14" s="2"/>
      <c r="P14" s="2"/>
      <c r="Q14" s="2"/>
      <c r="R14" s="2"/>
    </row>
    <row r="15" spans="10:18">
      <c r="J15" s="2"/>
      <c r="K15" s="2"/>
      <c r="L15" s="2"/>
      <c r="M15" s="2"/>
      <c r="N15" s="2"/>
      <c r="O15" s="2"/>
      <c r="P15" s="2"/>
      <c r="Q15" s="2"/>
      <c r="R15" s="2"/>
    </row>
    <row r="16" spans="10:18">
      <c r="J16" s="2"/>
      <c r="K16" s="2"/>
      <c r="L16" s="2"/>
      <c r="M16" s="2"/>
      <c r="N16" s="2"/>
      <c r="O16" s="2"/>
      <c r="P16" s="2"/>
      <c r="Q16" s="2"/>
      <c r="R16" s="2"/>
    </row>
    <row r="17" spans="1:18">
      <c r="J17" s="2"/>
      <c r="K17" s="2"/>
      <c r="L17" s="2"/>
      <c r="M17" s="2"/>
      <c r="N17" s="2"/>
      <c r="O17" s="2"/>
      <c r="P17" s="2"/>
      <c r="Q17" s="2"/>
      <c r="R17" s="2"/>
    </row>
    <row r="18" spans="1:18">
      <c r="J18" s="2"/>
      <c r="K18" s="2"/>
      <c r="L18" s="2"/>
      <c r="M18" s="2"/>
      <c r="N18" s="2"/>
      <c r="O18" s="2"/>
      <c r="P18" s="2"/>
      <c r="Q18" s="2"/>
      <c r="R18" s="2"/>
    </row>
    <row r="19" spans="1:18">
      <c r="J19" s="2"/>
      <c r="K19" s="2"/>
      <c r="L19" s="2"/>
      <c r="M19" s="2"/>
      <c r="N19" s="2"/>
      <c r="O19" s="2"/>
      <c r="P19" s="2"/>
      <c r="Q19" s="2"/>
      <c r="R19" s="2"/>
    </row>
    <row r="20" spans="1:18">
      <c r="E20" t="s">
        <v>15</v>
      </c>
      <c r="J20" s="2"/>
      <c r="K20" s="2"/>
      <c r="L20" s="2"/>
      <c r="M20" s="2"/>
      <c r="N20" s="2"/>
      <c r="O20" s="2"/>
      <c r="P20" s="2"/>
      <c r="Q20" s="2"/>
      <c r="R20" s="2"/>
    </row>
    <row r="21" spans="1:18">
      <c r="F21" t="s">
        <v>14</v>
      </c>
      <c r="J21" s="2"/>
      <c r="K21" s="2"/>
      <c r="L21" s="2"/>
      <c r="M21" s="2"/>
      <c r="N21" s="2"/>
      <c r="O21" s="2"/>
      <c r="P21" s="2"/>
      <c r="Q21" s="2"/>
      <c r="R21" s="2"/>
    </row>
    <row r="22" spans="1:18">
      <c r="G22" t="s">
        <v>13</v>
      </c>
    </row>
    <row r="24" spans="1:18">
      <c r="H24" t="s">
        <v>10</v>
      </c>
    </row>
    <row r="26" spans="1:18">
      <c r="I26" t="s">
        <v>11</v>
      </c>
    </row>
    <row r="27" spans="1:18">
      <c r="M27" s="1">
        <v>1300</v>
      </c>
      <c r="N27" s="1">
        <v>1.6</v>
      </c>
      <c r="O27" s="7">
        <v>2</v>
      </c>
      <c r="P27" s="1">
        <v>8.5</v>
      </c>
      <c r="Q27" s="1">
        <v>2000</v>
      </c>
      <c r="R27" s="1">
        <v>-3</v>
      </c>
    </row>
    <row r="28" spans="1:18">
      <c r="J28" t="s">
        <v>12</v>
      </c>
      <c r="M28" s="1">
        <v>1300</v>
      </c>
      <c r="N28" s="1">
        <v>1.55</v>
      </c>
      <c r="O28" s="7">
        <v>2</v>
      </c>
      <c r="P28" s="1">
        <v>8.4</v>
      </c>
      <c r="Q28" s="1">
        <v>300</v>
      </c>
      <c r="R28" s="1">
        <v>3</v>
      </c>
    </row>
    <row r="29" spans="1:18">
      <c r="E29" t="s">
        <v>1</v>
      </c>
      <c r="F29" t="s">
        <v>2</v>
      </c>
      <c r="G29" t="s">
        <v>3</v>
      </c>
      <c r="H29" t="s">
        <v>4</v>
      </c>
      <c r="I29" t="s">
        <v>5</v>
      </c>
      <c r="J29" t="s">
        <v>6</v>
      </c>
      <c r="M29" s="1">
        <v>500</v>
      </c>
      <c r="N29" s="1">
        <v>1.5</v>
      </c>
      <c r="O29" s="7">
        <v>3</v>
      </c>
      <c r="P29" s="1">
        <v>6.2</v>
      </c>
      <c r="Q29" s="1">
        <v>400</v>
      </c>
      <c r="R29" s="1">
        <v>2</v>
      </c>
    </row>
    <row r="30" spans="1:18">
      <c r="E30" s="1">
        <v>510</v>
      </c>
      <c r="F30" s="1">
        <v>1.5</v>
      </c>
      <c r="G30" s="7">
        <v>2.97</v>
      </c>
      <c r="H30" s="1">
        <v>6.2</v>
      </c>
      <c r="I30" s="1">
        <v>650</v>
      </c>
      <c r="J30" s="1">
        <v>2.2999999999999998</v>
      </c>
      <c r="M30" s="1">
        <v>600</v>
      </c>
      <c r="N30" s="1">
        <v>1.55</v>
      </c>
      <c r="O30" s="7">
        <v>2.9</v>
      </c>
      <c r="P30" s="1">
        <v>6.8</v>
      </c>
      <c r="Q30" s="1">
        <v>500</v>
      </c>
      <c r="R30" s="1">
        <v>2</v>
      </c>
    </row>
    <row r="31" spans="1:18">
      <c r="D31" t="s">
        <v>16</v>
      </c>
      <c r="E31">
        <v>1060</v>
      </c>
      <c r="F31">
        <v>1.4</v>
      </c>
      <c r="G31">
        <v>100</v>
      </c>
      <c r="H31">
        <v>600</v>
      </c>
      <c r="I31">
        <v>300</v>
      </c>
      <c r="J31">
        <v>0</v>
      </c>
      <c r="M31" s="1">
        <v>510</v>
      </c>
      <c r="N31" s="1">
        <v>1.5</v>
      </c>
      <c r="O31" s="7">
        <v>2.97</v>
      </c>
      <c r="P31" s="1">
        <v>6.2</v>
      </c>
      <c r="Q31" s="1">
        <v>650</v>
      </c>
      <c r="R31" s="1">
        <v>2.2999999999999998</v>
      </c>
    </row>
    <row r="32" spans="1:18">
      <c r="A32" t="s">
        <v>8</v>
      </c>
    </row>
    <row r="33" spans="1:13">
      <c r="C33" t="s">
        <v>0</v>
      </c>
    </row>
    <row r="34" spans="1:13">
      <c r="A34" t="s">
        <v>7</v>
      </c>
      <c r="C34" s="5">
        <v>0</v>
      </c>
      <c r="D34" s="5">
        <v>-20</v>
      </c>
      <c r="E34" s="5">
        <v>-40</v>
      </c>
      <c r="F34" s="5">
        <v>-60</v>
      </c>
      <c r="G34" s="5">
        <v>-80</v>
      </c>
      <c r="H34" s="5">
        <v>-100</v>
      </c>
      <c r="I34" s="5">
        <v>-100</v>
      </c>
      <c r="J34" s="5">
        <v>-100</v>
      </c>
      <c r="K34" s="5">
        <v>-100</v>
      </c>
      <c r="L34" s="5">
        <v>-100</v>
      </c>
      <c r="M34" s="5">
        <v>-100</v>
      </c>
    </row>
    <row r="35" spans="1:13">
      <c r="B35" s="5">
        <v>0</v>
      </c>
      <c r="C35">
        <f>(B35/$H$30)*LN(1+EXP(1/$G$30+($C$34+$J$30)/SQRT($I$30+B35^2)))</f>
        <v>0</v>
      </c>
      <c r="D35">
        <f t="shared" ref="D35:M35" si="0">($B35/$H$30)*LN(1+EXP(1/$G$30+(D34+$J$30)/SQRT($I$30+$B35^2)))</f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</row>
    <row r="36" spans="1:13">
      <c r="B36" s="5">
        <v>20</v>
      </c>
      <c r="C36">
        <f>($B36/$H$30)*LN(1+EXP($H$30*(1/$G$30+(C34+$J$30)/SQRT($I$30+$B36^2))))</f>
        <v>8.4014085703677157</v>
      </c>
      <c r="D36">
        <f t="shared" ref="D36:M36" si="1">($B36/$H$30)*LN(1+EXP($H$30*(1/$G$30+(D34+$J$30)/SQRT($I$30+$B36^2))))</f>
        <v>0.77806319624539078</v>
      </c>
      <c r="E36">
        <f t="shared" si="1"/>
        <v>1.9108705804854353E-2</v>
      </c>
      <c r="F36">
        <f t="shared" si="1"/>
        <v>4.1741245942967294E-4</v>
      </c>
      <c r="G36">
        <f t="shared" si="1"/>
        <v>9.0921832019156099E-6</v>
      </c>
      <c r="H36">
        <f t="shared" si="1"/>
        <v>1.9803596075784906E-7</v>
      </c>
      <c r="I36">
        <f t="shared" si="1"/>
        <v>1.9803596075784906E-7</v>
      </c>
      <c r="J36">
        <f t="shared" si="1"/>
        <v>1.9803596075784906E-7</v>
      </c>
      <c r="K36">
        <f t="shared" si="1"/>
        <v>1.9803596075784906E-7</v>
      </c>
      <c r="L36">
        <f t="shared" si="1"/>
        <v>1.9803596075784906E-7</v>
      </c>
      <c r="M36">
        <f t="shared" si="1"/>
        <v>1.9803596075784906E-7</v>
      </c>
    </row>
    <row r="37" spans="1:13">
      <c r="B37" s="5">
        <v>40</v>
      </c>
      <c r="C37">
        <f>($B37/$H$30)*LN(1+EXP($H$30*(1/$G$30+(C34+$J$30)/SQRT($I$30+$B37^2))))</f>
        <v>15.974159887864213</v>
      </c>
      <c r="D37">
        <f t="shared" ref="D37:M37" si="2">($B37/$H$30)*LN(1+EXP($H$30*(1/$G$30+(D34+$J$30)/SQRT($I$30+$B37^2))))</f>
        <v>3.7840445410979213</v>
      </c>
      <c r="E37">
        <f t="shared" si="2"/>
        <v>0.36629303069621821</v>
      </c>
      <c r="F37">
        <f t="shared" si="2"/>
        <v>2.7540866363180698E-2</v>
      </c>
      <c r="G37">
        <f t="shared" si="2"/>
        <v>2.0208131462961503E-3</v>
      </c>
      <c r="H37">
        <f t="shared" si="2"/>
        <v>1.4800571254633372E-4</v>
      </c>
      <c r="I37">
        <f t="shared" si="2"/>
        <v>1.4800571254633372E-4</v>
      </c>
      <c r="J37">
        <f t="shared" si="2"/>
        <v>1.4800571254633372E-4</v>
      </c>
      <c r="K37">
        <f t="shared" si="2"/>
        <v>1.4800571254633372E-4</v>
      </c>
      <c r="L37">
        <f t="shared" si="2"/>
        <v>1.4800571254633372E-4</v>
      </c>
      <c r="M37">
        <f t="shared" si="2"/>
        <v>1.4800571254633372E-4</v>
      </c>
    </row>
    <row r="38" spans="1:13">
      <c r="B38" s="5">
        <v>60</v>
      </c>
      <c r="C38">
        <f>($B38/$H$30)*LN(1+EXP($H$30*(1/$G$30+(C34+$J$30)/SQRT($I$30+$B38^2))))</f>
        <v>23.237954512168713</v>
      </c>
      <c r="D38">
        <f t="shared" ref="D38:M38" si="3">($B38/$H$30)*LN(1+EXP($H$30*(1/$G$30+(D34+$J$30)/SQRT($I$30+$B38^2))))</f>
        <v>8.860028273010748</v>
      </c>
      <c r="E38">
        <f t="shared" si="3"/>
        <v>1.9529317027933411</v>
      </c>
      <c r="F38">
        <f t="shared" si="3"/>
        <v>0.31771393580109125</v>
      </c>
      <c r="G38">
        <f t="shared" si="3"/>
        <v>4.8088965184293037E-2</v>
      </c>
      <c r="H38">
        <f t="shared" si="3"/>
        <v>7.1928935664632284E-3</v>
      </c>
      <c r="I38">
        <f t="shared" si="3"/>
        <v>7.1928935664632284E-3</v>
      </c>
      <c r="J38">
        <f t="shared" si="3"/>
        <v>7.1928935664632284E-3</v>
      </c>
      <c r="K38">
        <f t="shared" si="3"/>
        <v>7.1928935664632284E-3</v>
      </c>
      <c r="L38">
        <f t="shared" si="3"/>
        <v>7.1928935664632284E-3</v>
      </c>
      <c r="M38">
        <f t="shared" si="3"/>
        <v>7.1928935664632284E-3</v>
      </c>
    </row>
    <row r="39" spans="1:13">
      <c r="B39" s="5">
        <v>80</v>
      </c>
      <c r="C39">
        <f>($B39/$H$30)*LN(1+EXP($H$30*(1/$G$30+(C34+$J$30)/SQRT($I$30+$B39^2))))</f>
        <v>30.411378046884984</v>
      </c>
      <c r="D39">
        <f t="shared" ref="D39:M39" si="4">($B39/$H$30)*LN(1+EXP($H$30*(1/$G$30+(D34+$J$30)/SQRT($I$30+$B39^2))))</f>
        <v>14.938406561801408</v>
      </c>
      <c r="E39">
        <f t="shared" si="4"/>
        <v>5.2184298230085719</v>
      </c>
      <c r="F39">
        <f t="shared" si="4"/>
        <v>1.3909864077527503</v>
      </c>
      <c r="G39">
        <f t="shared" si="4"/>
        <v>0.33111856706206377</v>
      </c>
      <c r="H39">
        <f t="shared" si="4"/>
        <v>7.6367376706436826E-2</v>
      </c>
      <c r="I39">
        <f t="shared" si="4"/>
        <v>7.6367376706436826E-2</v>
      </c>
      <c r="J39">
        <f t="shared" si="4"/>
        <v>7.6367376706436826E-2</v>
      </c>
      <c r="K39">
        <f t="shared" si="4"/>
        <v>7.6367376706436826E-2</v>
      </c>
      <c r="L39">
        <f t="shared" si="4"/>
        <v>7.6367376706436826E-2</v>
      </c>
      <c r="M39">
        <f t="shared" si="4"/>
        <v>7.6367376706436826E-2</v>
      </c>
    </row>
    <row r="40" spans="1:13">
      <c r="B40" s="5">
        <v>100</v>
      </c>
      <c r="C40">
        <f>($B40/$H$30)*LN(1+EXP($H$30*(1/$G$30+(C34+$J$30)/SQRT($I$30+$B40^2))))</f>
        <v>37.55272558776818</v>
      </c>
      <c r="D40">
        <f t="shared" ref="D40:M40" si="5">($B40/$H$30)*LN(1+EXP($H$30*(1/$G$30+(D34+$J$30)/SQRT($I$30+$B40^2))))</f>
        <v>21.467415619777274</v>
      </c>
      <c r="E40">
        <f t="shared" si="5"/>
        <v>9.8124706927850589</v>
      </c>
      <c r="F40">
        <f t="shared" si="5"/>
        <v>3.6227863524984847</v>
      </c>
      <c r="G40">
        <f t="shared" si="5"/>
        <v>1.1774648206111868</v>
      </c>
      <c r="H40">
        <f t="shared" si="5"/>
        <v>0.36321598445760034</v>
      </c>
      <c r="I40">
        <f t="shared" si="5"/>
        <v>0.36321598445760034</v>
      </c>
      <c r="J40">
        <f t="shared" si="5"/>
        <v>0.36321598445760034</v>
      </c>
      <c r="K40">
        <f t="shared" si="5"/>
        <v>0.36321598445760034</v>
      </c>
      <c r="L40">
        <f t="shared" si="5"/>
        <v>0.36321598445760034</v>
      </c>
      <c r="M40">
        <f t="shared" si="5"/>
        <v>0.36321598445760034</v>
      </c>
    </row>
    <row r="41" spans="1:13">
      <c r="B41" s="5">
        <v>120</v>
      </c>
      <c r="C41">
        <f>($B41/$H$30)*LN(1+EXP($H$30*(1/$G$30+(C34+$J$30)/SQRT($I$30+$B41^2))))</f>
        <v>44.680407893215417</v>
      </c>
      <c r="D41">
        <f t="shared" ref="D41:M41" si="6">($B41/$H$30)*LN(1+EXP($H$30*(1/$G$30+(D34+$J$30)/SQRT($I$30+$B41^2))))</f>
        <v>28.217682469546748</v>
      </c>
      <c r="E41">
        <f t="shared" si="6"/>
        <v>15.259560211501007</v>
      </c>
      <c r="F41">
        <f t="shared" si="6"/>
        <v>7.0130389224208045</v>
      </c>
      <c r="G41">
        <f t="shared" si="6"/>
        <v>2.8547365827538278</v>
      </c>
      <c r="H41">
        <f t="shared" si="6"/>
        <v>1.0882975448276371</v>
      </c>
      <c r="I41">
        <f t="shared" si="6"/>
        <v>1.0882975448276371</v>
      </c>
      <c r="J41">
        <f t="shared" si="6"/>
        <v>1.0882975448276371</v>
      </c>
      <c r="K41">
        <f t="shared" si="6"/>
        <v>1.0882975448276371</v>
      </c>
      <c r="L41">
        <f t="shared" si="6"/>
        <v>1.0882975448276371</v>
      </c>
      <c r="M41">
        <f t="shared" si="6"/>
        <v>1.0882975448276371</v>
      </c>
    </row>
    <row r="42" spans="1:13">
      <c r="B42" s="5">
        <v>140</v>
      </c>
      <c r="C42">
        <f>($B42/$H$30)*LN(1+EXP($H$30*(1/$G$30+(C34+$J$30)/SQRT($I$30+$B42^2))))</f>
        <v>51.801423931492671</v>
      </c>
      <c r="D42">
        <f t="shared" ref="D42:M42" si="7">($B42/$H$30)*LN(1+EXP($H$30*(1/$G$30+(D34+$J$30)/SQRT($I$30+$B42^2))))</f>
        <v>35.087916741777882</v>
      </c>
      <c r="E42">
        <f t="shared" si="7"/>
        <v>21.230084537479787</v>
      </c>
      <c r="F42">
        <f t="shared" si="7"/>
        <v>11.346883150205395</v>
      </c>
      <c r="G42">
        <f t="shared" si="7"/>
        <v>5.452864088146506</v>
      </c>
      <c r="H42">
        <f t="shared" si="7"/>
        <v>2.4432754184485885</v>
      </c>
      <c r="I42">
        <f t="shared" si="7"/>
        <v>2.4432754184485885</v>
      </c>
      <c r="J42">
        <f t="shared" si="7"/>
        <v>2.4432754184485885</v>
      </c>
      <c r="K42">
        <f t="shared" si="7"/>
        <v>2.4432754184485885</v>
      </c>
      <c r="L42">
        <f t="shared" si="7"/>
        <v>2.4432754184485885</v>
      </c>
      <c r="M42">
        <f t="shared" si="7"/>
        <v>2.4432754184485885</v>
      </c>
    </row>
    <row r="43" spans="1:13">
      <c r="B43" s="5">
        <v>160</v>
      </c>
      <c r="C43">
        <f>($B43/$H$30)*LN(1+EXP($H$30*(1/$G$30+(C34+$J$30)/SQRT($I$30+$B43^2))))</f>
        <v>58.918845669590631</v>
      </c>
      <c r="D43">
        <f t="shared" ref="D43:M43" si="8">($B43/$H$30)*LN(1+EXP($H$30*(1/$G$30+(D34+$J$30)/SQRT($I$30+$B43^2))))</f>
        <v>42.028842617312996</v>
      </c>
      <c r="E43">
        <f t="shared" si="8"/>
        <v>27.527385561647915</v>
      </c>
      <c r="F43">
        <f t="shared" si="8"/>
        <v>16.379919022767698</v>
      </c>
      <c r="G43">
        <f t="shared" si="8"/>
        <v>8.9102658751917616</v>
      </c>
      <c r="H43">
        <f t="shared" si="8"/>
        <v>4.5286869206293696</v>
      </c>
      <c r="I43">
        <f t="shared" si="8"/>
        <v>4.5286869206293696</v>
      </c>
      <c r="J43">
        <f t="shared" si="8"/>
        <v>4.5286869206293696</v>
      </c>
      <c r="K43">
        <f t="shared" si="8"/>
        <v>4.5286869206293696</v>
      </c>
      <c r="L43">
        <f t="shared" si="8"/>
        <v>4.5286869206293696</v>
      </c>
      <c r="M43">
        <f t="shared" si="8"/>
        <v>4.5286869206293696</v>
      </c>
    </row>
    <row r="44" spans="1:13">
      <c r="B44" s="5">
        <v>180</v>
      </c>
      <c r="C44">
        <f>($B44/$H$30)*LN(1+EXP($H$30*(1/$G$30+(C34+$J$30)/SQRT($I$30+$B44^2))))</f>
        <v>66.034176666102724</v>
      </c>
      <c r="D44">
        <f t="shared" ref="D44:M44" si="9">($B44/$H$30)*LN(1+EXP($H$30*(1/$G$30+(D34+$J$30)/SQRT($I$30+$B44^2))))</f>
        <v>49.014291824118231</v>
      </c>
      <c r="E44">
        <f t="shared" si="9"/>
        <v>34.036152350104729</v>
      </c>
      <c r="F44">
        <f t="shared" si="9"/>
        <v>21.91376525579318</v>
      </c>
      <c r="G44">
        <f t="shared" si="9"/>
        <v>13.093386213340784</v>
      </c>
      <c r="H44">
        <f t="shared" si="9"/>
        <v>7.3502024251579403</v>
      </c>
      <c r="I44">
        <f t="shared" si="9"/>
        <v>7.3502024251579403</v>
      </c>
      <c r="J44">
        <f t="shared" si="9"/>
        <v>7.3502024251579403</v>
      </c>
      <c r="K44">
        <f t="shared" si="9"/>
        <v>7.3502024251579403</v>
      </c>
      <c r="L44">
        <f t="shared" si="9"/>
        <v>7.3502024251579403</v>
      </c>
      <c r="M44">
        <f t="shared" si="9"/>
        <v>7.3502024251579403</v>
      </c>
    </row>
    <row r="45" spans="1:13">
      <c r="B45" s="5">
        <v>200</v>
      </c>
      <c r="C45">
        <f>($B45/$H$30)*LN(1+EXP($H$30*(1/$G$30+(C34+$J$30)/SQRT($I$30+$B45^2))))</f>
        <v>73.148217429458398</v>
      </c>
      <c r="D45">
        <f t="shared" ref="D45:M45" si="10">($B45/$H$30)*LN(1+EXP($H$30*(1/$G$30+(D34+$J$30)/SQRT($I$30+$B45^2))))</f>
        <v>56.029317622915087</v>
      </c>
      <c r="E45">
        <f t="shared" si="10"/>
        <v>40.68712725147688</v>
      </c>
      <c r="F45">
        <f t="shared" si="10"/>
        <v>27.805144106836526</v>
      </c>
      <c r="G45">
        <f t="shared" si="10"/>
        <v>17.857420878283939</v>
      </c>
      <c r="H45">
        <f t="shared" si="10"/>
        <v>10.848829835611548</v>
      </c>
      <c r="I45">
        <f t="shared" si="10"/>
        <v>10.848829835611548</v>
      </c>
      <c r="J45">
        <f t="shared" si="10"/>
        <v>10.848829835611548</v>
      </c>
      <c r="K45">
        <f t="shared" si="10"/>
        <v>10.848829835611548</v>
      </c>
      <c r="L45">
        <f t="shared" si="10"/>
        <v>10.848829835611548</v>
      </c>
      <c r="M45">
        <f t="shared" si="10"/>
        <v>10.848829835611548</v>
      </c>
    </row>
    <row r="46" spans="1:13">
      <c r="B46" s="5">
        <v>220</v>
      </c>
      <c r="C46">
        <f>($B46/$H$30)*LN(1+EXP($H$30*(1/$G$30+(C34+$J$30)/SQRT($I$30+$B46^2))))</f>
        <v>80.261423469617554</v>
      </c>
      <c r="D46">
        <f t="shared" ref="D46:M46" si="11">($B46/$H$30)*LN(1+EXP($H$30*(1/$G$30+(D34+$J$30)/SQRT($I$30+$B46^2))))</f>
        <v>63.06485746260725</v>
      </c>
      <c r="E46">
        <f t="shared" si="11"/>
        <v>47.437211335817615</v>
      </c>
      <c r="F46">
        <f t="shared" si="11"/>
        <v>33.954567735454141</v>
      </c>
      <c r="G46">
        <f t="shared" si="11"/>
        <v>23.074904190978568</v>
      </c>
      <c r="H46">
        <f t="shared" si="11"/>
        <v>14.935430952936807</v>
      </c>
      <c r="I46">
        <f t="shared" si="11"/>
        <v>14.935430952936807</v>
      </c>
      <c r="J46">
        <f t="shared" si="11"/>
        <v>14.935430952936807</v>
      </c>
      <c r="K46">
        <f t="shared" si="11"/>
        <v>14.935430952936807</v>
      </c>
      <c r="L46">
        <f t="shared" si="11"/>
        <v>14.935430952936807</v>
      </c>
      <c r="M46">
        <f t="shared" si="11"/>
        <v>14.935430952936807</v>
      </c>
    </row>
    <row r="47" spans="1:13">
      <c r="B47" s="5">
        <v>220</v>
      </c>
      <c r="C47">
        <f>($B47/$H$30)*LN(1+EXP($H$30*(1/$G$30+(C34+$J$30)/SQRT($I$30+$B47^2))))</f>
        <v>80.261423469617554</v>
      </c>
      <c r="D47">
        <f t="shared" ref="D47:M47" si="12">($B47/$H$30)*LN(1+EXP($H$30*(1/$G$30+(D34+$J$30)/SQRT($I$30+$B47^2))))</f>
        <v>63.06485746260725</v>
      </c>
      <c r="E47">
        <f t="shared" si="12"/>
        <v>47.437211335817615</v>
      </c>
      <c r="F47">
        <f t="shared" si="12"/>
        <v>33.954567735454141</v>
      </c>
      <c r="G47">
        <f t="shared" si="12"/>
        <v>23.074904190978568</v>
      </c>
      <c r="H47">
        <f t="shared" si="12"/>
        <v>14.935430952936807</v>
      </c>
      <c r="I47">
        <f t="shared" si="12"/>
        <v>14.935430952936807</v>
      </c>
      <c r="J47">
        <f t="shared" si="12"/>
        <v>14.935430952936807</v>
      </c>
      <c r="K47">
        <f t="shared" si="12"/>
        <v>14.935430952936807</v>
      </c>
      <c r="L47">
        <f t="shared" si="12"/>
        <v>14.935430952936807</v>
      </c>
      <c r="M47">
        <f t="shared" si="12"/>
        <v>14.935430952936807</v>
      </c>
    </row>
    <row r="48" spans="1:13">
      <c r="D48" s="3"/>
      <c r="E48" s="4"/>
      <c r="F48" s="4"/>
      <c r="G48" s="4"/>
      <c r="H48" s="4"/>
      <c r="I48" s="4"/>
      <c r="J48" s="3"/>
    </row>
    <row r="49" spans="1:25">
      <c r="D49" s="3"/>
      <c r="E49" s="4"/>
      <c r="F49" s="4"/>
      <c r="G49" s="4"/>
      <c r="H49" s="4"/>
      <c r="I49" s="4"/>
      <c r="J49" s="3"/>
    </row>
    <row r="50" spans="1:25">
      <c r="A50" t="s">
        <v>9</v>
      </c>
      <c r="D50" s="3"/>
      <c r="E50" s="4"/>
      <c r="F50" s="4"/>
      <c r="G50" s="4"/>
      <c r="H50" s="4"/>
      <c r="I50" s="4"/>
      <c r="J50" s="3"/>
    </row>
    <row r="51" spans="1:25">
      <c r="C51" t="s">
        <v>0</v>
      </c>
    </row>
    <row r="52" spans="1:25">
      <c r="A52" t="s">
        <v>7</v>
      </c>
      <c r="C52">
        <f>C34</f>
        <v>0</v>
      </c>
      <c r="D52">
        <f t="shared" ref="D52:M52" si="13">D34</f>
        <v>-20</v>
      </c>
      <c r="E52">
        <f t="shared" si="13"/>
        <v>-40</v>
      </c>
      <c r="F52">
        <f t="shared" si="13"/>
        <v>-60</v>
      </c>
      <c r="G52">
        <f t="shared" si="13"/>
        <v>-80</v>
      </c>
      <c r="H52">
        <f t="shared" si="13"/>
        <v>-100</v>
      </c>
      <c r="I52">
        <f t="shared" si="13"/>
        <v>-100</v>
      </c>
      <c r="J52">
        <f t="shared" si="13"/>
        <v>-100</v>
      </c>
      <c r="K52">
        <f t="shared" si="13"/>
        <v>-100</v>
      </c>
      <c r="L52">
        <f t="shared" si="13"/>
        <v>-100</v>
      </c>
      <c r="M52">
        <f t="shared" si="13"/>
        <v>-100</v>
      </c>
    </row>
    <row r="53" spans="1:25">
      <c r="B53">
        <f>B35</f>
        <v>0</v>
      </c>
      <c r="C53">
        <f>(POWER(C35,$F$30)/$E$30)</f>
        <v>0</v>
      </c>
      <c r="D53">
        <f t="shared" ref="D53:M53" si="14">(POWER(D35,$F$30)/$E$30)</f>
        <v>0</v>
      </c>
      <c r="E53">
        <f t="shared" si="14"/>
        <v>0</v>
      </c>
      <c r="F53">
        <f t="shared" si="14"/>
        <v>0</v>
      </c>
      <c r="G53">
        <f t="shared" si="14"/>
        <v>0</v>
      </c>
      <c r="H53">
        <f t="shared" si="14"/>
        <v>0</v>
      </c>
      <c r="I53">
        <f t="shared" si="14"/>
        <v>0</v>
      </c>
      <c r="J53">
        <f t="shared" si="14"/>
        <v>0</v>
      </c>
      <c r="K53">
        <f t="shared" si="14"/>
        <v>0</v>
      </c>
      <c r="L53">
        <f t="shared" si="14"/>
        <v>0</v>
      </c>
      <c r="M53">
        <f t="shared" si="14"/>
        <v>0</v>
      </c>
      <c r="Y53" s="6"/>
    </row>
    <row r="54" spans="1:25">
      <c r="B54">
        <f t="shared" ref="B54:B65" si="15">B36</f>
        <v>20</v>
      </c>
      <c r="C54">
        <f t="shared" ref="C54:M65" si="16">(POWER(C36,$F$30)/$E$30)</f>
        <v>4.7748307504835712E-2</v>
      </c>
      <c r="D54">
        <f t="shared" si="16"/>
        <v>1.3457120252359396E-3</v>
      </c>
      <c r="E54">
        <f t="shared" si="16"/>
        <v>5.1793675930511756E-6</v>
      </c>
      <c r="F54">
        <f t="shared" si="16"/>
        <v>1.6721604077771513E-8</v>
      </c>
      <c r="G54">
        <f t="shared" si="16"/>
        <v>5.3756636902119357E-11</v>
      </c>
      <c r="H54">
        <f t="shared" si="16"/>
        <v>1.7280086550412397E-13</v>
      </c>
      <c r="I54">
        <f t="shared" si="16"/>
        <v>1.7280086550412397E-13</v>
      </c>
      <c r="J54">
        <f t="shared" si="16"/>
        <v>1.7280086550412397E-13</v>
      </c>
      <c r="K54">
        <f t="shared" si="16"/>
        <v>1.7280086550412397E-13</v>
      </c>
      <c r="L54">
        <f t="shared" si="16"/>
        <v>1.7280086550412397E-13</v>
      </c>
      <c r="M54">
        <f t="shared" si="16"/>
        <v>1.7280086550412397E-13</v>
      </c>
    </row>
    <row r="55" spans="1:25">
      <c r="B55">
        <f t="shared" si="15"/>
        <v>40</v>
      </c>
      <c r="C55">
        <f t="shared" si="16"/>
        <v>0.12518631753331011</v>
      </c>
      <c r="D55">
        <f t="shared" si="16"/>
        <v>1.4433251640303905E-2</v>
      </c>
      <c r="E55">
        <f t="shared" si="16"/>
        <v>4.3468315172665099E-4</v>
      </c>
      <c r="F55">
        <f t="shared" si="16"/>
        <v>8.961820082077546E-6</v>
      </c>
      <c r="G55">
        <f t="shared" si="16"/>
        <v>1.7812261471876065E-7</v>
      </c>
      <c r="H55">
        <f t="shared" si="16"/>
        <v>3.5305920669853959E-9</v>
      </c>
      <c r="I55">
        <f t="shared" si="16"/>
        <v>3.5305920669853959E-9</v>
      </c>
      <c r="J55">
        <f t="shared" si="16"/>
        <v>3.5305920669853959E-9</v>
      </c>
      <c r="K55">
        <f t="shared" si="16"/>
        <v>3.5305920669853959E-9</v>
      </c>
      <c r="L55">
        <f t="shared" si="16"/>
        <v>3.5305920669853959E-9</v>
      </c>
      <c r="M55">
        <f t="shared" si="16"/>
        <v>3.5305920669853959E-9</v>
      </c>
    </row>
    <row r="56" spans="1:25">
      <c r="B56">
        <f t="shared" si="15"/>
        <v>60</v>
      </c>
      <c r="C56">
        <f t="shared" si="16"/>
        <v>0.2196477049475343</v>
      </c>
      <c r="D56">
        <f t="shared" si="16"/>
        <v>5.1710946322373219E-2</v>
      </c>
      <c r="E56">
        <f t="shared" si="16"/>
        <v>5.3513136593809256E-3</v>
      </c>
      <c r="F56">
        <f t="shared" si="16"/>
        <v>3.5114316620335609E-4</v>
      </c>
      <c r="G56">
        <f t="shared" si="16"/>
        <v>2.0677497235527223E-5</v>
      </c>
      <c r="H56">
        <f t="shared" si="16"/>
        <v>1.1961489820524653E-6</v>
      </c>
      <c r="I56">
        <f t="shared" si="16"/>
        <v>1.1961489820524653E-6</v>
      </c>
      <c r="J56">
        <f t="shared" si="16"/>
        <v>1.1961489820524653E-6</v>
      </c>
      <c r="K56">
        <f t="shared" si="16"/>
        <v>1.1961489820524653E-6</v>
      </c>
      <c r="L56">
        <f t="shared" si="16"/>
        <v>1.1961489820524653E-6</v>
      </c>
      <c r="M56">
        <f t="shared" si="16"/>
        <v>1.1961489820524653E-6</v>
      </c>
    </row>
    <row r="57" spans="1:25">
      <c r="B57">
        <f t="shared" si="15"/>
        <v>80</v>
      </c>
      <c r="C57">
        <f t="shared" si="16"/>
        <v>0.32883949600325263</v>
      </c>
      <c r="D57">
        <f t="shared" si="16"/>
        <v>0.11321037692694526</v>
      </c>
      <c r="E57">
        <f t="shared" si="16"/>
        <v>2.3374352819999378E-2</v>
      </c>
      <c r="F57">
        <f t="shared" si="16"/>
        <v>3.2167266213033799E-3</v>
      </c>
      <c r="G57">
        <f t="shared" si="16"/>
        <v>3.7359850083646247E-4</v>
      </c>
      <c r="H57">
        <f t="shared" si="16"/>
        <v>4.1380109211639014E-5</v>
      </c>
      <c r="I57">
        <f t="shared" si="16"/>
        <v>4.1380109211639014E-5</v>
      </c>
      <c r="J57">
        <f t="shared" si="16"/>
        <v>4.1380109211639014E-5</v>
      </c>
      <c r="K57">
        <f t="shared" si="16"/>
        <v>4.1380109211639014E-5</v>
      </c>
      <c r="L57">
        <f t="shared" si="16"/>
        <v>4.1380109211639014E-5</v>
      </c>
      <c r="M57">
        <f t="shared" si="16"/>
        <v>4.1380109211639014E-5</v>
      </c>
    </row>
    <row r="58" spans="1:25">
      <c r="B58">
        <f t="shared" si="15"/>
        <v>100</v>
      </c>
      <c r="C58">
        <f t="shared" si="16"/>
        <v>0.45122382163510866</v>
      </c>
      <c r="D58">
        <f t="shared" si="16"/>
        <v>0.19502912428016117</v>
      </c>
      <c r="E58">
        <f t="shared" si="16"/>
        <v>6.0269471454975673E-2</v>
      </c>
      <c r="F58">
        <f t="shared" si="16"/>
        <v>1.3520535987295241E-2</v>
      </c>
      <c r="G58">
        <f t="shared" si="16"/>
        <v>2.5052538292590523E-3</v>
      </c>
      <c r="H58">
        <f t="shared" si="16"/>
        <v>4.2921733434741463E-4</v>
      </c>
      <c r="I58">
        <f t="shared" si="16"/>
        <v>4.2921733434741463E-4</v>
      </c>
      <c r="J58">
        <f t="shared" si="16"/>
        <v>4.2921733434741463E-4</v>
      </c>
      <c r="K58">
        <f t="shared" si="16"/>
        <v>4.2921733434741463E-4</v>
      </c>
      <c r="L58">
        <f t="shared" si="16"/>
        <v>4.2921733434741463E-4</v>
      </c>
      <c r="M58">
        <f t="shared" si="16"/>
        <v>4.2921733434741463E-4</v>
      </c>
    </row>
    <row r="59" spans="1:25">
      <c r="B59">
        <f t="shared" si="15"/>
        <v>120</v>
      </c>
      <c r="C59">
        <f t="shared" si="16"/>
        <v>0.58560599989768758</v>
      </c>
      <c r="D59">
        <f t="shared" si="16"/>
        <v>0.29390829070869806</v>
      </c>
      <c r="E59">
        <f t="shared" si="16"/>
        <v>0.11688071232089475</v>
      </c>
      <c r="F59">
        <f t="shared" si="16"/>
        <v>3.6415744875018148E-2</v>
      </c>
      <c r="G59">
        <f t="shared" si="16"/>
        <v>9.4575551956726442E-3</v>
      </c>
      <c r="H59">
        <f t="shared" si="16"/>
        <v>2.2261339759109084E-3</v>
      </c>
      <c r="I59">
        <f t="shared" si="16"/>
        <v>2.2261339759109084E-3</v>
      </c>
      <c r="J59">
        <f t="shared" si="16"/>
        <v>2.2261339759109084E-3</v>
      </c>
      <c r="K59">
        <f t="shared" si="16"/>
        <v>2.2261339759109084E-3</v>
      </c>
      <c r="L59">
        <f t="shared" si="16"/>
        <v>2.2261339759109084E-3</v>
      </c>
      <c r="M59">
        <f t="shared" si="16"/>
        <v>2.2261339759109084E-3</v>
      </c>
    </row>
    <row r="60" spans="1:25">
      <c r="B60">
        <f t="shared" si="15"/>
        <v>140</v>
      </c>
      <c r="C60">
        <f t="shared" si="16"/>
        <v>0.7310420705404409</v>
      </c>
      <c r="D60">
        <f t="shared" si="16"/>
        <v>0.40753620750726999</v>
      </c>
      <c r="E60">
        <f t="shared" si="16"/>
        <v>0.19180388923485833</v>
      </c>
      <c r="F60">
        <f t="shared" si="16"/>
        <v>7.4945350962858176E-2</v>
      </c>
      <c r="G60">
        <f t="shared" si="16"/>
        <v>2.4967027150639459E-2</v>
      </c>
      <c r="H60">
        <f t="shared" si="16"/>
        <v>7.4883901325081973E-3</v>
      </c>
      <c r="I60">
        <f t="shared" si="16"/>
        <v>7.4883901325081973E-3</v>
      </c>
      <c r="J60">
        <f t="shared" si="16"/>
        <v>7.4883901325081973E-3</v>
      </c>
      <c r="K60">
        <f t="shared" si="16"/>
        <v>7.4883901325081973E-3</v>
      </c>
      <c r="L60">
        <f t="shared" si="16"/>
        <v>7.4883901325081973E-3</v>
      </c>
      <c r="M60">
        <f t="shared" si="16"/>
        <v>7.4883901325081973E-3</v>
      </c>
    </row>
    <row r="61" spans="1:25">
      <c r="B61">
        <f t="shared" si="15"/>
        <v>160</v>
      </c>
      <c r="C61">
        <f t="shared" si="16"/>
        <v>0.88677035955564698</v>
      </c>
      <c r="D61">
        <f t="shared" si="16"/>
        <v>0.53425792107859971</v>
      </c>
      <c r="E61">
        <f t="shared" si="16"/>
        <v>0.28318958213689055</v>
      </c>
      <c r="F61">
        <f t="shared" si="16"/>
        <v>0.12998626036698926</v>
      </c>
      <c r="G61">
        <f t="shared" si="16"/>
        <v>5.2151381654668656E-2</v>
      </c>
      <c r="H61">
        <f t="shared" si="16"/>
        <v>1.8896800178076545E-2</v>
      </c>
      <c r="I61">
        <f t="shared" si="16"/>
        <v>1.8896800178076545E-2</v>
      </c>
      <c r="J61">
        <f t="shared" si="16"/>
        <v>1.8896800178076545E-2</v>
      </c>
      <c r="K61">
        <f t="shared" si="16"/>
        <v>1.8896800178076545E-2</v>
      </c>
      <c r="L61">
        <f t="shared" si="16"/>
        <v>1.8896800178076545E-2</v>
      </c>
      <c r="M61">
        <f t="shared" si="16"/>
        <v>1.8896800178076545E-2</v>
      </c>
    </row>
    <row r="62" spans="1:25">
      <c r="B62">
        <f t="shared" si="15"/>
        <v>180</v>
      </c>
      <c r="C62">
        <f t="shared" si="16"/>
        <v>1.0521628773321374</v>
      </c>
      <c r="D62">
        <f t="shared" si="16"/>
        <v>0.67284328450001529</v>
      </c>
      <c r="E62">
        <f t="shared" si="16"/>
        <v>0.38935029879730576</v>
      </c>
      <c r="F62">
        <f t="shared" si="16"/>
        <v>0.20114318910756179</v>
      </c>
      <c r="G62">
        <f t="shared" si="16"/>
        <v>9.2898305306217968E-2</v>
      </c>
      <c r="H62">
        <f t="shared" si="16"/>
        <v>3.9073181393399589E-2</v>
      </c>
      <c r="I62">
        <f t="shared" si="16"/>
        <v>3.9073181393399589E-2</v>
      </c>
      <c r="J62">
        <f t="shared" si="16"/>
        <v>3.9073181393399589E-2</v>
      </c>
      <c r="K62">
        <f t="shared" si="16"/>
        <v>3.9073181393399589E-2</v>
      </c>
      <c r="L62">
        <f t="shared" si="16"/>
        <v>3.9073181393399589E-2</v>
      </c>
      <c r="M62">
        <f t="shared" si="16"/>
        <v>3.9073181393399589E-2</v>
      </c>
    </row>
    <row r="63" spans="1:25">
      <c r="B63">
        <f t="shared" si="15"/>
        <v>200</v>
      </c>
      <c r="C63">
        <f t="shared" si="16"/>
        <v>1.2266917503795565</v>
      </c>
      <c r="D63">
        <f t="shared" si="16"/>
        <v>0.82234266644691256</v>
      </c>
      <c r="E63">
        <f t="shared" si="16"/>
        <v>0.50887997908626159</v>
      </c>
      <c r="F63">
        <f t="shared" si="16"/>
        <v>0.28748656202241379</v>
      </c>
      <c r="G63">
        <f t="shared" si="16"/>
        <v>0.14796463451476979</v>
      </c>
      <c r="H63">
        <f t="shared" si="16"/>
        <v>7.0065491018535042E-2</v>
      </c>
      <c r="I63">
        <f t="shared" si="16"/>
        <v>7.0065491018535042E-2</v>
      </c>
      <c r="J63">
        <f t="shared" si="16"/>
        <v>7.0065491018535042E-2</v>
      </c>
      <c r="K63">
        <f t="shared" si="16"/>
        <v>7.0065491018535042E-2</v>
      </c>
      <c r="L63">
        <f t="shared" si="16"/>
        <v>7.0065491018535042E-2</v>
      </c>
      <c r="M63">
        <f t="shared" si="16"/>
        <v>7.0065491018535042E-2</v>
      </c>
    </row>
    <row r="64" spans="1:25">
      <c r="B64">
        <f t="shared" si="15"/>
        <v>220</v>
      </c>
      <c r="C64">
        <f t="shared" si="16"/>
        <v>1.409905844059373</v>
      </c>
      <c r="D64">
        <f t="shared" si="16"/>
        <v>0.98199878768701754</v>
      </c>
      <c r="E64">
        <f t="shared" si="16"/>
        <v>0.64063188414314853</v>
      </c>
      <c r="F64">
        <f t="shared" si="16"/>
        <v>0.38795122975782903</v>
      </c>
      <c r="G64">
        <f t="shared" si="16"/>
        <v>0.21734001045277243</v>
      </c>
      <c r="H64">
        <f t="shared" si="16"/>
        <v>0.11317655273454211</v>
      </c>
      <c r="I64">
        <f t="shared" si="16"/>
        <v>0.11317655273454211</v>
      </c>
      <c r="J64">
        <f t="shared" si="16"/>
        <v>0.11317655273454211</v>
      </c>
      <c r="K64">
        <f t="shared" si="16"/>
        <v>0.11317655273454211</v>
      </c>
      <c r="L64">
        <f t="shared" si="16"/>
        <v>0.11317655273454211</v>
      </c>
      <c r="M64">
        <f t="shared" si="16"/>
        <v>0.11317655273454211</v>
      </c>
    </row>
    <row r="65" spans="2:13">
      <c r="B65">
        <f t="shared" si="15"/>
        <v>220</v>
      </c>
      <c r="C65">
        <f t="shared" si="16"/>
        <v>1.409905844059373</v>
      </c>
      <c r="D65">
        <f t="shared" si="16"/>
        <v>0.98199878768701754</v>
      </c>
      <c r="E65">
        <f t="shared" si="16"/>
        <v>0.64063188414314853</v>
      </c>
      <c r="F65">
        <f t="shared" si="16"/>
        <v>0.38795122975782903</v>
      </c>
      <c r="G65">
        <f t="shared" si="16"/>
        <v>0.21734001045277243</v>
      </c>
      <c r="H65">
        <f t="shared" si="16"/>
        <v>0.11317655273454211</v>
      </c>
      <c r="I65">
        <f t="shared" si="16"/>
        <v>0.11317655273454211</v>
      </c>
      <c r="J65">
        <f t="shared" si="16"/>
        <v>0.11317655273454211</v>
      </c>
      <c r="K65">
        <f t="shared" si="16"/>
        <v>0.11317655273454211</v>
      </c>
      <c r="L65">
        <f t="shared" si="16"/>
        <v>0.11317655273454211</v>
      </c>
      <c r="M65">
        <f t="shared" si="16"/>
        <v>0.11317655273454211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6s19p</vt:lpstr>
      <vt:lpstr>6n13s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feri</dc:creator>
  <cp:lastModifiedBy>feri</cp:lastModifiedBy>
  <dcterms:created xsi:type="dcterms:W3CDTF">2020-01-18T10:29:33Z</dcterms:created>
  <dcterms:modified xsi:type="dcterms:W3CDTF">2020-11-01T21:56:06Z</dcterms:modified>
</cp:coreProperties>
</file>