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2840" windowHeight="9015"/>
  </bookViews>
  <sheets>
    <sheet name="Names-66" sheetId="1" r:id="rId1"/>
    <sheet name="Summary" sheetId="2" r:id="rId2"/>
    <sheet name="Grid" sheetId="3" r:id="rId3"/>
    <sheet name="XY" sheetId="4" r:id="rId4"/>
  </sheets>
  <definedNames>
    <definedName name="_xlnm._FilterDatabase" localSheetId="0" hidden="1">'Names-66'!$A$1:$F$67</definedName>
    <definedName name="HEIGHT">Grid!$Z$20</definedName>
    <definedName name="HEIGHTO">Grid!$Z$21</definedName>
    <definedName name="WIDTHO">Grid!$Z$25</definedName>
  </definedNames>
  <calcPr calcId="145621"/>
</workbook>
</file>

<file path=xl/calcChain.xml><?xml version="1.0" encoding="utf-8"?>
<calcChain xmlns="http://schemas.openxmlformats.org/spreadsheetml/2006/main">
  <c r="Z31" i="3" l="1"/>
  <c r="B43" i="4"/>
  <c r="B41" i="4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D16" i="3"/>
  <c r="T35" i="3"/>
  <c r="T34" i="3"/>
  <c r="T33" i="3"/>
  <c r="T32" i="3"/>
  <c r="T31" i="3"/>
  <c r="V36" i="3"/>
  <c r="V35" i="3"/>
  <c r="V34" i="3"/>
  <c r="V33" i="3"/>
  <c r="V32" i="3"/>
  <c r="V31" i="3"/>
  <c r="V30" i="3"/>
  <c r="V29" i="3"/>
  <c r="V28" i="3"/>
  <c r="T30" i="3"/>
  <c r="T29" i="3"/>
  <c r="T28" i="3"/>
  <c r="Q29" i="3"/>
  <c r="Q28" i="3"/>
  <c r="F16" i="3"/>
  <c r="H16" i="3"/>
  <c r="J16" i="3"/>
  <c r="L16" i="3"/>
  <c r="N16" i="3"/>
  <c r="P16" i="3"/>
  <c r="T16" i="3"/>
  <c r="U20" i="3"/>
  <c r="U24" i="3"/>
  <c r="T19" i="3"/>
  <c r="U19" i="3"/>
  <c r="U15" i="3"/>
  <c r="Z25" i="3"/>
  <c r="R16" i="3" s="1"/>
  <c r="Z24" i="3"/>
  <c r="T14" i="3" s="1"/>
  <c r="W8" i="3"/>
  <c r="Y7" i="3"/>
  <c r="AA5" i="3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F9" i="3" l="1"/>
  <c r="AH8" i="3"/>
  <c r="AJ9" i="3"/>
  <c r="AB12" i="3"/>
  <c r="Z21" i="3"/>
  <c r="Y11" i="3" s="1"/>
  <c r="Y12" i="3" s="1"/>
  <c r="W15" i="3"/>
  <c r="W14" i="3"/>
  <c r="W13" i="3"/>
  <c r="Y13" i="3" l="1"/>
  <c r="Y14" i="3" s="1"/>
  <c r="AC12" i="3"/>
  <c r="AC11" i="3" s="1"/>
  <c r="AC10" i="3" s="1"/>
  <c r="AC9" i="3" s="1"/>
  <c r="AC8" i="3" l="1"/>
  <c r="AK9" i="3"/>
  <c r="AC7" i="3" l="1"/>
  <c r="AC6" i="3" s="1"/>
  <c r="AC5" i="3" s="1"/>
  <c r="AC4" i="3" s="1"/>
  <c r="AG8" i="3"/>
  <c r="B3" i="2"/>
  <c r="B4" i="2"/>
</calcChain>
</file>

<file path=xl/sharedStrings.xml><?xml version="1.0" encoding="utf-8"?>
<sst xmlns="http://schemas.openxmlformats.org/spreadsheetml/2006/main" count="445" uniqueCount="231">
  <si>
    <t>Ashburton</t>
  </si>
  <si>
    <t>Auckland</t>
  </si>
  <si>
    <t>Buller</t>
  </si>
  <si>
    <t>Carterton</t>
  </si>
  <si>
    <t>Central Hawke's Bay</t>
  </si>
  <si>
    <t>Central Otago</t>
  </si>
  <si>
    <t>Christchurch City</t>
  </si>
  <si>
    <t>Clutha</t>
  </si>
  <si>
    <t>Dunedin City</t>
  </si>
  <si>
    <t>Far North</t>
  </si>
  <si>
    <t>Gisborne</t>
  </si>
  <si>
    <t>Gore</t>
  </si>
  <si>
    <t>Grey</t>
  </si>
  <si>
    <t>Hamilton City</t>
  </si>
  <si>
    <t>Hastings</t>
  </si>
  <si>
    <t>Hauraki</t>
  </si>
  <si>
    <t>Horowhenua</t>
  </si>
  <si>
    <t>Hurunui</t>
  </si>
  <si>
    <t>Invercargill City</t>
  </si>
  <si>
    <t>Kaikoura</t>
  </si>
  <si>
    <t>Kaipara</t>
  </si>
  <si>
    <t>Kapiti Coast</t>
  </si>
  <si>
    <t>Kawerau</t>
  </si>
  <si>
    <t>Lower Hutt City</t>
  </si>
  <si>
    <t>Mackenzie</t>
  </si>
  <si>
    <t>Manawatu</t>
  </si>
  <si>
    <t>Marlborough</t>
  </si>
  <si>
    <t>Masterton</t>
  </si>
  <si>
    <t>Matamata-Piako</t>
  </si>
  <si>
    <t>Napier City</t>
  </si>
  <si>
    <t>Nelson City</t>
  </si>
  <si>
    <t>New Plymouth</t>
  </si>
  <si>
    <t>Opotiki</t>
  </si>
  <si>
    <t>Otorohanga</t>
  </si>
  <si>
    <t>Palmerston North City</t>
  </si>
  <si>
    <t>Porirua City</t>
  </si>
  <si>
    <t>Queenstown-Lakes</t>
  </si>
  <si>
    <t>Rangitikei</t>
  </si>
  <si>
    <t>Rotorua</t>
  </si>
  <si>
    <t>Ruapehu</t>
  </si>
  <si>
    <t>Selwyn</t>
  </si>
  <si>
    <t>South Taranaki</t>
  </si>
  <si>
    <t>South Waikato</t>
  </si>
  <si>
    <t>South Wairarapa</t>
  </si>
  <si>
    <t>Southland</t>
  </si>
  <si>
    <t>Stratford</t>
  </si>
  <si>
    <t>Tararua</t>
  </si>
  <si>
    <t>Tasman</t>
  </si>
  <si>
    <t>Taupo</t>
  </si>
  <si>
    <t>Tauranga City</t>
  </si>
  <si>
    <t>Thames-Coromandel</t>
  </si>
  <si>
    <t>Timaru</t>
  </si>
  <si>
    <t>Upper Hutt City</t>
  </si>
  <si>
    <t>Waikato</t>
  </si>
  <si>
    <t>Waimakariri</t>
  </si>
  <si>
    <t>Waimate</t>
  </si>
  <si>
    <t>Waipa</t>
  </si>
  <si>
    <t>Wairoa</t>
  </si>
  <si>
    <t>Waitaki</t>
  </si>
  <si>
    <t>Waitomo</t>
  </si>
  <si>
    <t>Wanganui</t>
  </si>
  <si>
    <t>Wellington City</t>
  </si>
  <si>
    <t>Western Bay of Plenty</t>
  </si>
  <si>
    <t>Westland</t>
  </si>
  <si>
    <t>Whakatane</t>
  </si>
  <si>
    <t>Whangarei</t>
  </si>
  <si>
    <t>RowID</t>
  </si>
  <si>
    <t>Name</t>
  </si>
  <si>
    <t>Island</t>
  </si>
  <si>
    <t>North</t>
  </si>
  <si>
    <t>South</t>
  </si>
  <si>
    <t>Region</t>
  </si>
  <si>
    <t>Nelson</t>
  </si>
  <si>
    <t>West Coast</t>
  </si>
  <si>
    <t>Canterbury</t>
  </si>
  <si>
    <t>Otago</t>
  </si>
  <si>
    <t>Northland</t>
  </si>
  <si>
    <t>Bay of Plenty</t>
  </si>
  <si>
    <t>Hawkes's Bay</t>
  </si>
  <si>
    <t>Taranaki</t>
  </si>
  <si>
    <t>Manawatu-Wanganui</t>
  </si>
  <si>
    <t>Wellington</t>
  </si>
  <si>
    <t>Total North</t>
  </si>
  <si>
    <t>Total South</t>
  </si>
  <si>
    <t>X</t>
  </si>
  <si>
    <t>Y</t>
  </si>
  <si>
    <t>HEIGHT</t>
  </si>
  <si>
    <t>E</t>
  </si>
  <si>
    <t>D</t>
  </si>
  <si>
    <t>C</t>
  </si>
  <si>
    <t>B</t>
  </si>
  <si>
    <t>A</t>
  </si>
  <si>
    <t>WIDTH-E</t>
  </si>
  <si>
    <t>WIDTH-O</t>
  </si>
  <si>
    <t>HEIGHT-O</t>
  </si>
  <si>
    <t>F</t>
  </si>
  <si>
    <t>G</t>
  </si>
  <si>
    <t>H</t>
  </si>
  <si>
    <t>I</t>
  </si>
  <si>
    <t>J</t>
  </si>
  <si>
    <t>U</t>
  </si>
  <si>
    <t>V</t>
  </si>
  <si>
    <t>W</t>
  </si>
  <si>
    <t>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</si>
  <si>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</si>
  <si>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</si>
  <si>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</si>
  <si>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</si>
  <si>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</si>
  <si>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</si>
  <si>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</si>
  <si>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</si>
  <si>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</si>
  <si>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</si>
  <si>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</si>
  <si>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</si>
  <si>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</si>
  <si>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</si>
  <si>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</si>
  <si>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</si>
  <si>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</si>
  <si>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Y1</t>
  </si>
  <si>
    <t>Y2</t>
  </si>
  <si>
    <t>Y40</t>
  </si>
  <si>
    <t>Y39</t>
  </si>
  <si>
    <t>Y38</t>
  </si>
  <si>
    <t>Y37</t>
  </si>
  <si>
    <t>Y36</t>
  </si>
  <si>
    <t>Y35</t>
  </si>
  <si>
    <t>Y34</t>
  </si>
  <si>
    <t>Y33</t>
  </si>
  <si>
    <t>Y32</t>
  </si>
  <si>
    <t>Y31</t>
  </si>
  <si>
    <t>Y30</t>
  </si>
  <si>
    <t>Y29</t>
  </si>
  <si>
    <t>Y28</t>
  </si>
  <si>
    <t>Y27</t>
  </si>
  <si>
    <t>Y26</t>
  </si>
  <si>
    <t>Y25</t>
  </si>
  <si>
    <t>Y24</t>
  </si>
  <si>
    <t>Y23</t>
  </si>
  <si>
    <t>Y22</t>
  </si>
  <si>
    <t>Y21</t>
  </si>
  <si>
    <t>Y20</t>
  </si>
  <si>
    <t>Y19</t>
  </si>
  <si>
    <t>Y18</t>
  </si>
  <si>
    <t>Y17</t>
  </si>
  <si>
    <t>Y16</t>
  </si>
  <si>
    <t>Y15</t>
  </si>
  <si>
    <t>Y14</t>
  </si>
  <si>
    <t>Y13</t>
  </si>
  <si>
    <t>Y12</t>
  </si>
  <si>
    <t>Y11</t>
  </si>
  <si>
    <t>Y10</t>
  </si>
  <si>
    <t>Y9</t>
  </si>
  <si>
    <t>Y8</t>
  </si>
  <si>
    <t>Y7</t>
  </si>
  <si>
    <t>Y6</t>
  </si>
  <si>
    <t>Y5</t>
  </si>
  <si>
    <t>Y4</t>
  </si>
  <si>
    <t>Y3</t>
  </si>
  <si>
    <t>Abbreviation</t>
  </si>
  <si>
    <t>FNH</t>
  </si>
  <si>
    <t>KPH</t>
  </si>
  <si>
    <t>WGI</t>
  </si>
  <si>
    <t>AUK</t>
  </si>
  <si>
    <t>BUL</t>
  </si>
  <si>
    <t>CTT</t>
  </si>
  <si>
    <t>CHB</t>
  </si>
  <si>
    <t>COT</t>
  </si>
  <si>
    <t>CHC</t>
  </si>
  <si>
    <t>ASH</t>
  </si>
  <si>
    <t>CLU</t>
  </si>
  <si>
    <t>DUN</t>
  </si>
  <si>
    <t>GIS</t>
  </si>
  <si>
    <t>GOR</t>
  </si>
  <si>
    <t>GRE</t>
  </si>
  <si>
    <t>HAM</t>
  </si>
  <si>
    <t>HAS</t>
  </si>
  <si>
    <t>HAU</t>
  </si>
  <si>
    <t>HOR</t>
  </si>
  <si>
    <t>HUR</t>
  </si>
  <si>
    <t>INV</t>
  </si>
  <si>
    <t>KAK</t>
  </si>
  <si>
    <t>KAP</t>
  </si>
  <si>
    <t>KAW</t>
  </si>
  <si>
    <t>LHC</t>
  </si>
  <si>
    <t>MAC</t>
  </si>
  <si>
    <t>MAN</t>
  </si>
  <si>
    <t>MAR</t>
  </si>
  <si>
    <t>MAS</t>
  </si>
  <si>
    <t>MPO</t>
  </si>
  <si>
    <t>NCI</t>
  </si>
  <si>
    <t>NEC</t>
  </si>
  <si>
    <t>NPY</t>
  </si>
  <si>
    <t>OPO</t>
  </si>
  <si>
    <t>OTO</t>
  </si>
  <si>
    <t>PNC</t>
  </si>
  <si>
    <t>POR</t>
  </si>
  <si>
    <t>QUL</t>
  </si>
  <si>
    <t>RKI</t>
  </si>
  <si>
    <t>ROT</t>
  </si>
  <si>
    <t>RUA</t>
  </si>
  <si>
    <t>SEL</t>
  </si>
  <si>
    <t>STA</t>
  </si>
  <si>
    <t>SWA</t>
  </si>
  <si>
    <t>SWP</t>
  </si>
  <si>
    <t>STH</t>
  </si>
  <si>
    <t>STR</t>
  </si>
  <si>
    <t>TRU</t>
  </si>
  <si>
    <t>TSM</t>
  </si>
  <si>
    <t>TAU</t>
  </si>
  <si>
    <t>TAC</t>
  </si>
  <si>
    <t>THC</t>
  </si>
  <si>
    <t>TIM</t>
  </si>
  <si>
    <t>UHC</t>
  </si>
  <si>
    <t>WTO</t>
  </si>
  <si>
    <t>WKI</t>
  </si>
  <si>
    <t>WTE</t>
  </si>
  <si>
    <t>WPA</t>
  </si>
  <si>
    <t>WRA</t>
  </si>
  <si>
    <t>WMO</t>
  </si>
  <si>
    <t>WEL</t>
  </si>
  <si>
    <t>WBP</t>
  </si>
  <si>
    <t>WLA</t>
  </si>
  <si>
    <t>WTN</t>
  </si>
  <si>
    <t>WMK</t>
  </si>
  <si>
    <t>WGA</t>
  </si>
  <si>
    <t>Inserted</t>
  </si>
  <si>
    <t>YES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</si>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</sst>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2" fillId="0" borderId="0" xfId="0" applyFont="1"/>
    <xf numFmtId="0" fontId="2" fillId="3" borderId="0" xfId="0" applyFont="1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3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7"/>
  <sheetViews>
    <sheetView tabSelected="1" workbookViewId="0">
      <selection activeCell="B48" sqref="B48"/>
    </sheetView>
  </sheetViews>
  <sheetFormatPr defaultRowHeight="14.25" x14ac:dyDescent="0.2"/>
  <cols>
    <col min="1" max="1" width="5.5" style="2" bestFit="1" customWidth="1"/>
    <col min="2" max="2" width="17.5" style="2" bestFit="1" customWidth="1"/>
    <col min="3" max="3" width="11.25" style="2" customWidth="1"/>
    <col min="4" max="4" width="9.625" style="2" customWidth="1"/>
    <col min="5" max="5" width="17.875" style="2" customWidth="1"/>
    <col min="6" max="6" width="9" style="1"/>
    <col min="7" max="16384" width="9" style="2"/>
  </cols>
  <sheetData>
    <row r="1" spans="1:6" ht="12.75" x14ac:dyDescent="0.2">
      <c r="A1" s="3" t="s">
        <v>66</v>
      </c>
      <c r="B1" s="3" t="s">
        <v>67</v>
      </c>
      <c r="C1" s="3" t="s">
        <v>161</v>
      </c>
      <c r="D1" s="3" t="s">
        <v>68</v>
      </c>
      <c r="E1" s="3" t="s">
        <v>71</v>
      </c>
      <c r="F1" s="3" t="s">
        <v>228</v>
      </c>
    </row>
    <row r="2" spans="1:6" ht="12.75" hidden="1" x14ac:dyDescent="0.2">
      <c r="A2" s="2">
        <v>1</v>
      </c>
      <c r="B2" s="2" t="s">
        <v>0</v>
      </c>
      <c r="C2" s="2" t="s">
        <v>171</v>
      </c>
      <c r="D2" s="2" t="s">
        <v>70</v>
      </c>
      <c r="E2" s="2" t="s">
        <v>74</v>
      </c>
      <c r="F2" s="2" t="s">
        <v>229</v>
      </c>
    </row>
    <row r="3" spans="1:6" ht="12.75" hidden="1" x14ac:dyDescent="0.2">
      <c r="A3" s="2">
        <v>2</v>
      </c>
      <c r="B3" s="2" t="s">
        <v>1</v>
      </c>
      <c r="C3" s="2" t="s">
        <v>165</v>
      </c>
      <c r="D3" s="2" t="s">
        <v>69</v>
      </c>
      <c r="E3" s="2" t="s">
        <v>1</v>
      </c>
      <c r="F3" s="2" t="s">
        <v>229</v>
      </c>
    </row>
    <row r="4" spans="1:6" ht="12.75" hidden="1" x14ac:dyDescent="0.2">
      <c r="A4" s="2">
        <v>3</v>
      </c>
      <c r="B4" s="2" t="s">
        <v>2</v>
      </c>
      <c r="C4" s="2" t="s">
        <v>166</v>
      </c>
      <c r="D4" s="2" t="s">
        <v>70</v>
      </c>
      <c r="E4" s="2" t="s">
        <v>73</v>
      </c>
      <c r="F4" s="2" t="s">
        <v>229</v>
      </c>
    </row>
    <row r="5" spans="1:6" ht="12.75" hidden="1" x14ac:dyDescent="0.2">
      <c r="A5" s="2">
        <v>5</v>
      </c>
      <c r="B5" s="2" t="s">
        <v>4</v>
      </c>
      <c r="C5" s="2" t="s">
        <v>168</v>
      </c>
      <c r="D5" s="2" t="s">
        <v>69</v>
      </c>
      <c r="E5" s="2" t="s">
        <v>78</v>
      </c>
      <c r="F5" s="2" t="s">
        <v>229</v>
      </c>
    </row>
    <row r="6" spans="1:6" ht="12.75" hidden="1" x14ac:dyDescent="0.2">
      <c r="A6" s="2">
        <v>7</v>
      </c>
      <c r="B6" s="2" t="s">
        <v>6</v>
      </c>
      <c r="C6" s="2" t="s">
        <v>170</v>
      </c>
      <c r="D6" s="2" t="s">
        <v>70</v>
      </c>
      <c r="E6" s="2" t="s">
        <v>74</v>
      </c>
      <c r="F6" s="2" t="s">
        <v>229</v>
      </c>
    </row>
    <row r="7" spans="1:6" ht="12.75" hidden="1" x14ac:dyDescent="0.2">
      <c r="A7" s="2">
        <v>8</v>
      </c>
      <c r="B7" s="2" t="s">
        <v>7</v>
      </c>
      <c r="C7" s="2" t="s">
        <v>172</v>
      </c>
      <c r="D7" s="2" t="s">
        <v>70</v>
      </c>
      <c r="E7" s="2" t="s">
        <v>75</v>
      </c>
      <c r="F7" s="2" t="s">
        <v>229</v>
      </c>
    </row>
    <row r="8" spans="1:6" ht="12.75" hidden="1" x14ac:dyDescent="0.2">
      <c r="A8" s="2">
        <v>6</v>
      </c>
      <c r="B8" s="2" t="s">
        <v>5</v>
      </c>
      <c r="C8" s="2" t="s">
        <v>169</v>
      </c>
      <c r="D8" s="2" t="s">
        <v>70</v>
      </c>
      <c r="E8" s="2" t="s">
        <v>75</v>
      </c>
      <c r="F8" s="2" t="s">
        <v>229</v>
      </c>
    </row>
    <row r="9" spans="1:6" ht="12.75" hidden="1" x14ac:dyDescent="0.2">
      <c r="A9" s="2">
        <v>4</v>
      </c>
      <c r="B9" s="2" t="s">
        <v>3</v>
      </c>
      <c r="C9" s="2" t="s">
        <v>167</v>
      </c>
      <c r="D9" s="2" t="s">
        <v>69</v>
      </c>
      <c r="E9" s="2" t="s">
        <v>81</v>
      </c>
      <c r="F9" s="2" t="s">
        <v>229</v>
      </c>
    </row>
    <row r="10" spans="1:6" ht="12.75" hidden="1" x14ac:dyDescent="0.2">
      <c r="A10" s="2">
        <v>9</v>
      </c>
      <c r="B10" s="2" t="s">
        <v>8</v>
      </c>
      <c r="C10" s="2" t="s">
        <v>173</v>
      </c>
      <c r="D10" s="2" t="s">
        <v>70</v>
      </c>
      <c r="E10" s="2" t="s">
        <v>75</v>
      </c>
      <c r="F10" s="2" t="s">
        <v>229</v>
      </c>
    </row>
    <row r="11" spans="1:6" ht="12.75" hidden="1" x14ac:dyDescent="0.2">
      <c r="A11" s="2">
        <v>10</v>
      </c>
      <c r="B11" s="2" t="s">
        <v>9</v>
      </c>
      <c r="C11" s="2" t="s">
        <v>162</v>
      </c>
      <c r="D11" s="2" t="s">
        <v>69</v>
      </c>
      <c r="E11" s="2" t="s">
        <v>76</v>
      </c>
      <c r="F11" s="2" t="s">
        <v>229</v>
      </c>
    </row>
    <row r="12" spans="1:6" ht="12.75" hidden="1" x14ac:dyDescent="0.2">
      <c r="A12" s="2">
        <v>11</v>
      </c>
      <c r="B12" s="2" t="s">
        <v>10</v>
      </c>
      <c r="C12" s="2" t="s">
        <v>174</v>
      </c>
      <c r="D12" s="2" t="s">
        <v>69</v>
      </c>
      <c r="E12" s="2" t="s">
        <v>10</v>
      </c>
      <c r="F12" s="2" t="s">
        <v>229</v>
      </c>
    </row>
    <row r="13" spans="1:6" ht="12.75" hidden="1" x14ac:dyDescent="0.2">
      <c r="A13" s="2">
        <v>12</v>
      </c>
      <c r="B13" s="2" t="s">
        <v>11</v>
      </c>
      <c r="C13" s="2" t="s">
        <v>175</v>
      </c>
      <c r="D13" s="2" t="s">
        <v>70</v>
      </c>
      <c r="E13" s="2" t="s">
        <v>44</v>
      </c>
      <c r="F13" s="2" t="s">
        <v>229</v>
      </c>
    </row>
    <row r="14" spans="1:6" ht="12.75" hidden="1" x14ac:dyDescent="0.2">
      <c r="A14" s="2">
        <v>13</v>
      </c>
      <c r="B14" s="2" t="s">
        <v>12</v>
      </c>
      <c r="C14" s="2" t="s">
        <v>176</v>
      </c>
      <c r="D14" s="2" t="s">
        <v>70</v>
      </c>
      <c r="E14" s="2" t="s">
        <v>73</v>
      </c>
      <c r="F14" s="2" t="s">
        <v>229</v>
      </c>
    </row>
    <row r="15" spans="1:6" ht="12.75" hidden="1" x14ac:dyDescent="0.2">
      <c r="A15" s="2">
        <v>14</v>
      </c>
      <c r="B15" s="2" t="s">
        <v>13</v>
      </c>
      <c r="C15" s="2" t="s">
        <v>177</v>
      </c>
      <c r="D15" s="2" t="s">
        <v>69</v>
      </c>
      <c r="E15" s="2" t="s">
        <v>53</v>
      </c>
      <c r="F15" s="2" t="s">
        <v>229</v>
      </c>
    </row>
    <row r="16" spans="1:6" ht="12.75" hidden="1" x14ac:dyDescent="0.2">
      <c r="A16" s="2">
        <v>15</v>
      </c>
      <c r="B16" s="2" t="s">
        <v>14</v>
      </c>
      <c r="C16" s="2" t="s">
        <v>178</v>
      </c>
      <c r="D16" s="2" t="s">
        <v>69</v>
      </c>
      <c r="E16" s="2" t="s">
        <v>78</v>
      </c>
      <c r="F16" s="2" t="s">
        <v>229</v>
      </c>
    </row>
    <row r="17" spans="1:6" ht="12.75" hidden="1" x14ac:dyDescent="0.2">
      <c r="A17" s="2">
        <v>16</v>
      </c>
      <c r="B17" s="2" t="s">
        <v>15</v>
      </c>
      <c r="C17" s="2" t="s">
        <v>179</v>
      </c>
      <c r="D17" s="2" t="s">
        <v>69</v>
      </c>
      <c r="E17" s="2" t="s">
        <v>53</v>
      </c>
      <c r="F17" s="2" t="s">
        <v>229</v>
      </c>
    </row>
    <row r="18" spans="1:6" ht="12.75" hidden="1" x14ac:dyDescent="0.2">
      <c r="A18" s="2">
        <v>17</v>
      </c>
      <c r="B18" s="2" t="s">
        <v>16</v>
      </c>
      <c r="C18" s="2" t="s">
        <v>180</v>
      </c>
      <c r="D18" s="2" t="s">
        <v>69</v>
      </c>
      <c r="E18" s="2" t="s">
        <v>80</v>
      </c>
      <c r="F18" s="2" t="s">
        <v>229</v>
      </c>
    </row>
    <row r="19" spans="1:6" ht="12.75" hidden="1" x14ac:dyDescent="0.2">
      <c r="A19" s="2">
        <v>18</v>
      </c>
      <c r="B19" s="2" t="s">
        <v>17</v>
      </c>
      <c r="C19" s="2" t="s">
        <v>181</v>
      </c>
      <c r="D19" s="2" t="s">
        <v>70</v>
      </c>
      <c r="E19" s="2" t="s">
        <v>74</v>
      </c>
      <c r="F19" s="2" t="s">
        <v>229</v>
      </c>
    </row>
    <row r="20" spans="1:6" ht="12.75" hidden="1" x14ac:dyDescent="0.2">
      <c r="A20" s="2">
        <v>19</v>
      </c>
      <c r="B20" s="2" t="s">
        <v>18</v>
      </c>
      <c r="C20" s="2" t="s">
        <v>182</v>
      </c>
      <c r="D20" s="2" t="s">
        <v>70</v>
      </c>
      <c r="E20" s="2" t="s">
        <v>44</v>
      </c>
      <c r="F20" s="2" t="s">
        <v>229</v>
      </c>
    </row>
    <row r="21" spans="1:6" ht="12.75" hidden="1" x14ac:dyDescent="0.2">
      <c r="A21" s="2">
        <v>20</v>
      </c>
      <c r="B21" s="2" t="s">
        <v>19</v>
      </c>
      <c r="C21" s="2" t="s">
        <v>183</v>
      </c>
      <c r="D21" s="2" t="s">
        <v>70</v>
      </c>
      <c r="E21" s="2" t="s">
        <v>74</v>
      </c>
      <c r="F21" s="2" t="s">
        <v>229</v>
      </c>
    </row>
    <row r="22" spans="1:6" ht="12.75" hidden="1" x14ac:dyDescent="0.2">
      <c r="A22" s="2">
        <v>22</v>
      </c>
      <c r="B22" s="2" t="s">
        <v>21</v>
      </c>
      <c r="C22" s="2" t="s">
        <v>184</v>
      </c>
      <c r="D22" s="2" t="s">
        <v>69</v>
      </c>
      <c r="E22" s="2" t="s">
        <v>81</v>
      </c>
      <c r="F22" s="2" t="s">
        <v>229</v>
      </c>
    </row>
    <row r="23" spans="1:6" ht="12.75" x14ac:dyDescent="0.2">
      <c r="A23" s="2">
        <v>23</v>
      </c>
      <c r="B23" s="2" t="s">
        <v>22</v>
      </c>
      <c r="C23" s="2" t="s">
        <v>185</v>
      </c>
      <c r="D23" s="2" t="s">
        <v>69</v>
      </c>
      <c r="E23" s="2" t="s">
        <v>77</v>
      </c>
      <c r="F23" s="2" t="s">
        <v>229</v>
      </c>
    </row>
    <row r="24" spans="1:6" ht="12.75" hidden="1" x14ac:dyDescent="0.2">
      <c r="A24" s="2">
        <v>21</v>
      </c>
      <c r="B24" s="2" t="s">
        <v>20</v>
      </c>
      <c r="C24" s="2" t="s">
        <v>163</v>
      </c>
      <c r="D24" s="2" t="s">
        <v>69</v>
      </c>
      <c r="E24" s="2" t="s">
        <v>76</v>
      </c>
      <c r="F24" s="2" t="s">
        <v>229</v>
      </c>
    </row>
    <row r="25" spans="1:6" ht="12.75" hidden="1" x14ac:dyDescent="0.2">
      <c r="A25" s="2">
        <v>24</v>
      </c>
      <c r="B25" s="2" t="s">
        <v>23</v>
      </c>
      <c r="C25" s="2" t="s">
        <v>186</v>
      </c>
      <c r="D25" s="2" t="s">
        <v>69</v>
      </c>
      <c r="E25" s="2" t="s">
        <v>81</v>
      </c>
      <c r="F25" s="2" t="s">
        <v>229</v>
      </c>
    </row>
    <row r="26" spans="1:6" ht="12.75" hidden="1" x14ac:dyDescent="0.2">
      <c r="A26" s="2">
        <v>25</v>
      </c>
      <c r="B26" s="2" t="s">
        <v>24</v>
      </c>
      <c r="C26" s="2" t="s">
        <v>187</v>
      </c>
      <c r="D26" s="2" t="s">
        <v>70</v>
      </c>
      <c r="E26" s="2" t="s">
        <v>74</v>
      </c>
      <c r="F26" s="2" t="s">
        <v>229</v>
      </c>
    </row>
    <row r="27" spans="1:6" ht="12.75" hidden="1" x14ac:dyDescent="0.2">
      <c r="A27" s="2">
        <v>26</v>
      </c>
      <c r="B27" s="2" t="s">
        <v>25</v>
      </c>
      <c r="C27" s="2" t="s">
        <v>188</v>
      </c>
      <c r="D27" s="2" t="s">
        <v>69</v>
      </c>
      <c r="E27" s="2" t="s">
        <v>80</v>
      </c>
      <c r="F27" s="2" t="s">
        <v>229</v>
      </c>
    </row>
    <row r="28" spans="1:6" ht="12.75" hidden="1" x14ac:dyDescent="0.2">
      <c r="A28" s="2">
        <v>27</v>
      </c>
      <c r="B28" s="2" t="s">
        <v>26</v>
      </c>
      <c r="C28" s="2" t="s">
        <v>189</v>
      </c>
      <c r="D28" s="2" t="s">
        <v>70</v>
      </c>
      <c r="E28" s="2" t="s">
        <v>26</v>
      </c>
      <c r="F28" s="2" t="s">
        <v>229</v>
      </c>
    </row>
    <row r="29" spans="1:6" ht="12.75" hidden="1" x14ac:dyDescent="0.2">
      <c r="A29" s="2">
        <v>28</v>
      </c>
      <c r="B29" s="2" t="s">
        <v>27</v>
      </c>
      <c r="C29" s="2" t="s">
        <v>190</v>
      </c>
      <c r="D29" s="2" t="s">
        <v>69</v>
      </c>
      <c r="E29" s="2" t="s">
        <v>81</v>
      </c>
      <c r="F29" s="2" t="s">
        <v>229</v>
      </c>
    </row>
    <row r="30" spans="1:6" ht="12.75" hidden="1" x14ac:dyDescent="0.2">
      <c r="A30" s="2">
        <v>29</v>
      </c>
      <c r="B30" s="2" t="s">
        <v>28</v>
      </c>
      <c r="C30" s="2" t="s">
        <v>191</v>
      </c>
      <c r="D30" s="2" t="s">
        <v>69</v>
      </c>
      <c r="E30" s="2" t="s">
        <v>53</v>
      </c>
      <c r="F30" s="2" t="s">
        <v>229</v>
      </c>
    </row>
    <row r="31" spans="1:6" ht="12.75" hidden="1" x14ac:dyDescent="0.2">
      <c r="A31" s="2">
        <v>30</v>
      </c>
      <c r="B31" s="2" t="s">
        <v>29</v>
      </c>
      <c r="C31" s="2" t="s">
        <v>192</v>
      </c>
      <c r="D31" s="2" t="s">
        <v>69</v>
      </c>
      <c r="E31" s="2" t="s">
        <v>78</v>
      </c>
      <c r="F31" s="2" t="s">
        <v>229</v>
      </c>
    </row>
    <row r="32" spans="1:6" ht="12.75" hidden="1" x14ac:dyDescent="0.2">
      <c r="A32" s="2">
        <v>31</v>
      </c>
      <c r="B32" s="2" t="s">
        <v>30</v>
      </c>
      <c r="C32" s="2" t="s">
        <v>193</v>
      </c>
      <c r="D32" s="2" t="s">
        <v>70</v>
      </c>
      <c r="E32" s="2" t="s">
        <v>72</v>
      </c>
      <c r="F32" s="2" t="s">
        <v>229</v>
      </c>
    </row>
    <row r="33" spans="1:6" ht="12.75" hidden="1" x14ac:dyDescent="0.2">
      <c r="A33" s="2">
        <v>32</v>
      </c>
      <c r="B33" s="2" t="s">
        <v>31</v>
      </c>
      <c r="C33" s="2" t="s">
        <v>194</v>
      </c>
      <c r="D33" s="2" t="s">
        <v>69</v>
      </c>
      <c r="E33" s="2" t="s">
        <v>79</v>
      </c>
      <c r="F33" s="2" t="s">
        <v>229</v>
      </c>
    </row>
    <row r="34" spans="1:6" ht="12.75" x14ac:dyDescent="0.2">
      <c r="A34" s="2">
        <v>33</v>
      </c>
      <c r="B34" s="2" t="s">
        <v>32</v>
      </c>
      <c r="C34" s="2" t="s">
        <v>195</v>
      </c>
      <c r="D34" s="2" t="s">
        <v>69</v>
      </c>
      <c r="E34" s="2" t="s">
        <v>77</v>
      </c>
      <c r="F34" s="2" t="s">
        <v>229</v>
      </c>
    </row>
    <row r="35" spans="1:6" ht="12.75" hidden="1" x14ac:dyDescent="0.2">
      <c r="A35" s="2">
        <v>34</v>
      </c>
      <c r="B35" s="2" t="s">
        <v>33</v>
      </c>
      <c r="C35" s="2" t="s">
        <v>196</v>
      </c>
      <c r="D35" s="2" t="s">
        <v>69</v>
      </c>
      <c r="E35" s="2" t="s">
        <v>53</v>
      </c>
      <c r="F35" s="2" t="s">
        <v>229</v>
      </c>
    </row>
    <row r="36" spans="1:6" ht="12.75" hidden="1" x14ac:dyDescent="0.2">
      <c r="A36" s="2">
        <v>35</v>
      </c>
      <c r="B36" s="2" t="s">
        <v>34</v>
      </c>
      <c r="C36" s="2" t="s">
        <v>197</v>
      </c>
      <c r="D36" s="2" t="s">
        <v>69</v>
      </c>
      <c r="E36" s="2" t="s">
        <v>80</v>
      </c>
      <c r="F36" s="2" t="s">
        <v>229</v>
      </c>
    </row>
    <row r="37" spans="1:6" ht="12.75" hidden="1" x14ac:dyDescent="0.2">
      <c r="A37" s="2">
        <v>36</v>
      </c>
      <c r="B37" s="2" t="s">
        <v>35</v>
      </c>
      <c r="C37" s="2" t="s">
        <v>198</v>
      </c>
      <c r="D37" s="2" t="s">
        <v>69</v>
      </c>
      <c r="E37" s="2" t="s">
        <v>81</v>
      </c>
      <c r="F37" s="2" t="s">
        <v>229</v>
      </c>
    </row>
    <row r="38" spans="1:6" ht="12.75" hidden="1" x14ac:dyDescent="0.2">
      <c r="A38" s="2">
        <v>37</v>
      </c>
      <c r="B38" s="2" t="s">
        <v>36</v>
      </c>
      <c r="C38" s="2" t="s">
        <v>199</v>
      </c>
      <c r="D38" s="2" t="s">
        <v>70</v>
      </c>
      <c r="E38" s="2" t="s">
        <v>75</v>
      </c>
      <c r="F38" s="2" t="s">
        <v>229</v>
      </c>
    </row>
    <row r="39" spans="1:6" ht="12.75" hidden="1" x14ac:dyDescent="0.2">
      <c r="A39" s="2">
        <v>38</v>
      </c>
      <c r="B39" s="2" t="s">
        <v>37</v>
      </c>
      <c r="C39" s="2" t="s">
        <v>200</v>
      </c>
      <c r="D39" s="2" t="s">
        <v>69</v>
      </c>
      <c r="E39" s="2" t="s">
        <v>80</v>
      </c>
      <c r="F39" s="2" t="s">
        <v>229</v>
      </c>
    </row>
    <row r="40" spans="1:6" ht="12.75" x14ac:dyDescent="0.2">
      <c r="A40" s="2">
        <v>39</v>
      </c>
      <c r="B40" s="2" t="s">
        <v>38</v>
      </c>
      <c r="C40" s="2" t="s">
        <v>201</v>
      </c>
      <c r="D40" s="2" t="s">
        <v>69</v>
      </c>
      <c r="E40" s="2" t="s">
        <v>77</v>
      </c>
      <c r="F40" s="2" t="s">
        <v>229</v>
      </c>
    </row>
    <row r="41" spans="1:6" ht="12.75" hidden="1" x14ac:dyDescent="0.2">
      <c r="A41" s="2">
        <v>40</v>
      </c>
      <c r="B41" s="2" t="s">
        <v>39</v>
      </c>
      <c r="C41" s="2" t="s">
        <v>202</v>
      </c>
      <c r="D41" s="2" t="s">
        <v>69</v>
      </c>
      <c r="E41" s="2" t="s">
        <v>80</v>
      </c>
      <c r="F41" s="2" t="s">
        <v>229</v>
      </c>
    </row>
    <row r="42" spans="1:6" ht="12.75" hidden="1" x14ac:dyDescent="0.2">
      <c r="A42" s="2">
        <v>41</v>
      </c>
      <c r="B42" s="2" t="s">
        <v>40</v>
      </c>
      <c r="C42" s="2" t="s">
        <v>203</v>
      </c>
      <c r="D42" s="2" t="s">
        <v>70</v>
      </c>
      <c r="E42" s="2" t="s">
        <v>74</v>
      </c>
      <c r="F42" s="2" t="s">
        <v>229</v>
      </c>
    </row>
    <row r="43" spans="1:6" ht="12.75" hidden="1" x14ac:dyDescent="0.2">
      <c r="A43" s="2">
        <v>42</v>
      </c>
      <c r="B43" s="2" t="s">
        <v>41</v>
      </c>
      <c r="C43" s="2" t="s">
        <v>204</v>
      </c>
      <c r="D43" s="2" t="s">
        <v>69</v>
      </c>
      <c r="E43" s="2" t="s">
        <v>79</v>
      </c>
      <c r="F43" s="2" t="s">
        <v>229</v>
      </c>
    </row>
    <row r="44" spans="1:6" hidden="1" x14ac:dyDescent="0.2">
      <c r="A44" s="2">
        <v>45</v>
      </c>
      <c r="B44" s="2" t="s">
        <v>44</v>
      </c>
      <c r="C44" s="2" t="s">
        <v>207</v>
      </c>
      <c r="D44" s="2" t="s">
        <v>70</v>
      </c>
      <c r="E44" s="2" t="s">
        <v>44</v>
      </c>
      <c r="F44"/>
    </row>
    <row r="45" spans="1:6" ht="12.75" hidden="1" x14ac:dyDescent="0.2">
      <c r="A45" s="2">
        <v>46</v>
      </c>
      <c r="B45" s="2" t="s">
        <v>45</v>
      </c>
      <c r="C45" s="2" t="s">
        <v>208</v>
      </c>
      <c r="D45" s="2" t="s">
        <v>69</v>
      </c>
      <c r="E45" s="2" t="s">
        <v>79</v>
      </c>
      <c r="F45" s="2" t="s">
        <v>229</v>
      </c>
    </row>
    <row r="46" spans="1:6" ht="12.75" hidden="1" x14ac:dyDescent="0.2">
      <c r="A46" s="2">
        <v>43</v>
      </c>
      <c r="B46" s="2" t="s">
        <v>42</v>
      </c>
      <c r="C46" s="2" t="s">
        <v>205</v>
      </c>
      <c r="D46" s="2" t="s">
        <v>69</v>
      </c>
      <c r="E46" s="2" t="s">
        <v>53</v>
      </c>
      <c r="F46" s="2" t="s">
        <v>229</v>
      </c>
    </row>
    <row r="47" spans="1:6" ht="12.75" hidden="1" x14ac:dyDescent="0.2">
      <c r="A47" s="2">
        <v>44</v>
      </c>
      <c r="B47" s="2" t="s">
        <v>43</v>
      </c>
      <c r="C47" s="2" t="s">
        <v>206</v>
      </c>
      <c r="D47" s="2" t="s">
        <v>69</v>
      </c>
      <c r="E47" s="2" t="s">
        <v>81</v>
      </c>
      <c r="F47" s="2" t="s">
        <v>229</v>
      </c>
    </row>
    <row r="48" spans="1:6" ht="12.75" x14ac:dyDescent="0.2">
      <c r="A48" s="2">
        <v>50</v>
      </c>
      <c r="B48" s="2" t="s">
        <v>49</v>
      </c>
      <c r="C48" s="2" t="s">
        <v>212</v>
      </c>
      <c r="D48" s="2" t="s">
        <v>69</v>
      </c>
      <c r="E48" s="2" t="s">
        <v>77</v>
      </c>
      <c r="F48" s="2" t="s">
        <v>229</v>
      </c>
    </row>
    <row r="49" spans="1:6" ht="12.75" x14ac:dyDescent="0.2">
      <c r="A49" s="2">
        <v>49</v>
      </c>
      <c r="B49" s="2" t="s">
        <v>48</v>
      </c>
      <c r="C49" s="2" t="s">
        <v>211</v>
      </c>
      <c r="D49" s="2" t="s">
        <v>69</v>
      </c>
      <c r="E49" s="2" t="s">
        <v>77</v>
      </c>
      <c r="F49" s="2" t="s">
        <v>229</v>
      </c>
    </row>
    <row r="50" spans="1:6" ht="12.75" hidden="1" x14ac:dyDescent="0.2">
      <c r="A50" s="2">
        <v>51</v>
      </c>
      <c r="B50" s="2" t="s">
        <v>50</v>
      </c>
      <c r="C50" s="2" t="s">
        <v>213</v>
      </c>
      <c r="D50" s="2" t="s">
        <v>69</v>
      </c>
      <c r="E50" s="2" t="s">
        <v>53</v>
      </c>
      <c r="F50" s="2" t="s">
        <v>229</v>
      </c>
    </row>
    <row r="51" spans="1:6" ht="12.75" hidden="1" x14ac:dyDescent="0.2">
      <c r="A51" s="2">
        <v>52</v>
      </c>
      <c r="B51" s="2" t="s">
        <v>51</v>
      </c>
      <c r="C51" s="2" t="s">
        <v>214</v>
      </c>
      <c r="D51" s="2" t="s">
        <v>70</v>
      </c>
      <c r="E51" s="2" t="s">
        <v>74</v>
      </c>
      <c r="F51" s="2" t="s">
        <v>229</v>
      </c>
    </row>
    <row r="52" spans="1:6" ht="12.75" hidden="1" x14ac:dyDescent="0.2">
      <c r="A52" s="2">
        <v>47</v>
      </c>
      <c r="B52" s="2" t="s">
        <v>46</v>
      </c>
      <c r="C52" s="2" t="s">
        <v>209</v>
      </c>
      <c r="D52" s="2" t="s">
        <v>69</v>
      </c>
      <c r="E52" s="2" t="s">
        <v>80</v>
      </c>
      <c r="F52" s="2" t="s">
        <v>229</v>
      </c>
    </row>
    <row r="53" spans="1:6" ht="12.75" hidden="1" x14ac:dyDescent="0.2">
      <c r="A53" s="2">
        <v>48</v>
      </c>
      <c r="B53" s="2" t="s">
        <v>47</v>
      </c>
      <c r="C53" s="2" t="s">
        <v>210</v>
      </c>
      <c r="D53" s="2" t="s">
        <v>70</v>
      </c>
      <c r="E53" s="2" t="s">
        <v>47</v>
      </c>
      <c r="F53" s="2" t="s">
        <v>229</v>
      </c>
    </row>
    <row r="54" spans="1:6" ht="12.75" hidden="1" x14ac:dyDescent="0.2">
      <c r="A54" s="2">
        <v>53</v>
      </c>
      <c r="B54" s="2" t="s">
        <v>52</v>
      </c>
      <c r="C54" s="2" t="s">
        <v>215</v>
      </c>
      <c r="D54" s="2" t="s">
        <v>69</v>
      </c>
      <c r="E54" s="2" t="s">
        <v>81</v>
      </c>
      <c r="F54" s="2" t="s">
        <v>229</v>
      </c>
    </row>
    <row r="55" spans="1:6" ht="12.75" x14ac:dyDescent="0.2">
      <c r="A55" s="2">
        <v>63</v>
      </c>
      <c r="B55" s="2" t="s">
        <v>62</v>
      </c>
      <c r="C55" s="2" t="s">
        <v>223</v>
      </c>
      <c r="D55" s="2" t="s">
        <v>69</v>
      </c>
      <c r="E55" s="2" t="s">
        <v>77</v>
      </c>
      <c r="F55" s="2" t="s">
        <v>229</v>
      </c>
    </row>
    <row r="56" spans="1:6" ht="12.75" hidden="1" x14ac:dyDescent="0.2">
      <c r="A56" s="2">
        <v>62</v>
      </c>
      <c r="B56" s="2" t="s">
        <v>61</v>
      </c>
      <c r="C56" s="2" t="s">
        <v>222</v>
      </c>
      <c r="D56" s="2" t="s">
        <v>69</v>
      </c>
      <c r="E56" s="2" t="s">
        <v>81</v>
      </c>
      <c r="F56" s="2" t="s">
        <v>229</v>
      </c>
    </row>
    <row r="57" spans="1:6" ht="12.75" hidden="1" x14ac:dyDescent="0.2">
      <c r="A57" s="2">
        <v>66</v>
      </c>
      <c r="B57" s="2" t="s">
        <v>65</v>
      </c>
      <c r="C57" s="2" t="s">
        <v>227</v>
      </c>
      <c r="D57" s="2" t="s">
        <v>69</v>
      </c>
      <c r="E57" s="2" t="s">
        <v>76</v>
      </c>
      <c r="F57" s="2" t="s">
        <v>229</v>
      </c>
    </row>
    <row r="58" spans="1:6" ht="12.75" hidden="1" x14ac:dyDescent="0.2">
      <c r="A58" s="2">
        <v>61</v>
      </c>
      <c r="B58" s="2" t="s">
        <v>60</v>
      </c>
      <c r="C58" s="2" t="s">
        <v>164</v>
      </c>
      <c r="D58" s="2" t="s">
        <v>69</v>
      </c>
      <c r="E58" s="2" t="s">
        <v>80</v>
      </c>
      <c r="F58" s="2" t="s">
        <v>229</v>
      </c>
    </row>
    <row r="59" spans="1:6" ht="12.75" hidden="1" x14ac:dyDescent="0.2">
      <c r="A59" s="2">
        <v>59</v>
      </c>
      <c r="B59" s="2" t="s">
        <v>58</v>
      </c>
      <c r="C59" s="2" t="s">
        <v>217</v>
      </c>
      <c r="D59" s="2" t="s">
        <v>70</v>
      </c>
      <c r="E59" s="2" t="s">
        <v>75</v>
      </c>
      <c r="F59" s="2" t="s">
        <v>229</v>
      </c>
    </row>
    <row r="60" spans="1:6" ht="12.75" hidden="1" x14ac:dyDescent="0.2">
      <c r="A60" s="2">
        <v>64</v>
      </c>
      <c r="B60" s="2" t="s">
        <v>63</v>
      </c>
      <c r="C60" s="2" t="s">
        <v>224</v>
      </c>
      <c r="D60" s="2" t="s">
        <v>70</v>
      </c>
      <c r="E60" s="2" t="s">
        <v>73</v>
      </c>
      <c r="F60" s="2" t="s">
        <v>229</v>
      </c>
    </row>
    <row r="61" spans="1:6" ht="12.75" hidden="1" x14ac:dyDescent="0.2">
      <c r="A61" s="2">
        <v>55</v>
      </c>
      <c r="B61" s="2" t="s">
        <v>54</v>
      </c>
      <c r="C61" s="2" t="s">
        <v>226</v>
      </c>
      <c r="D61" s="2" t="s">
        <v>70</v>
      </c>
      <c r="E61" s="2" t="s">
        <v>74</v>
      </c>
      <c r="F61" s="2" t="s">
        <v>229</v>
      </c>
    </row>
    <row r="62" spans="1:6" ht="12.75" hidden="1" x14ac:dyDescent="0.2">
      <c r="A62" s="2">
        <v>60</v>
      </c>
      <c r="B62" s="2" t="s">
        <v>59</v>
      </c>
      <c r="C62" s="2" t="s">
        <v>221</v>
      </c>
      <c r="D62" s="2" t="s">
        <v>69</v>
      </c>
      <c r="E62" s="2" t="s">
        <v>53</v>
      </c>
      <c r="F62" s="2" t="s">
        <v>229</v>
      </c>
    </row>
    <row r="63" spans="1:6" ht="12.75" hidden="1" x14ac:dyDescent="0.2">
      <c r="A63" s="2">
        <v>57</v>
      </c>
      <c r="B63" s="2" t="s">
        <v>56</v>
      </c>
      <c r="C63" s="2" t="s">
        <v>219</v>
      </c>
      <c r="D63" s="2" t="s">
        <v>69</v>
      </c>
      <c r="E63" s="2" t="s">
        <v>53</v>
      </c>
      <c r="F63" s="2" t="s">
        <v>229</v>
      </c>
    </row>
    <row r="64" spans="1:6" ht="12.75" hidden="1" x14ac:dyDescent="0.2">
      <c r="A64" s="2">
        <v>58</v>
      </c>
      <c r="B64" s="2" t="s">
        <v>57</v>
      </c>
      <c r="C64" s="2" t="s">
        <v>220</v>
      </c>
      <c r="D64" s="2" t="s">
        <v>69</v>
      </c>
      <c r="E64" s="2" t="s">
        <v>78</v>
      </c>
      <c r="F64" s="2" t="s">
        <v>229</v>
      </c>
    </row>
    <row r="65" spans="1:6" ht="12.75" hidden="1" x14ac:dyDescent="0.2">
      <c r="A65" s="2">
        <v>56</v>
      </c>
      <c r="B65" s="2" t="s">
        <v>55</v>
      </c>
      <c r="C65" s="2" t="s">
        <v>218</v>
      </c>
      <c r="D65" s="2" t="s">
        <v>70</v>
      </c>
      <c r="E65" s="2" t="s">
        <v>74</v>
      </c>
      <c r="F65" s="2" t="s">
        <v>229</v>
      </c>
    </row>
    <row r="66" spans="1:6" ht="12.75" x14ac:dyDescent="0.2">
      <c r="A66" s="2">
        <v>65</v>
      </c>
      <c r="B66" s="2" t="s">
        <v>64</v>
      </c>
      <c r="C66" s="2" t="s">
        <v>225</v>
      </c>
      <c r="D66" s="2" t="s">
        <v>69</v>
      </c>
      <c r="E66" s="2" t="s">
        <v>77</v>
      </c>
      <c r="F66" s="2" t="s">
        <v>229</v>
      </c>
    </row>
    <row r="67" spans="1:6" ht="12.75" hidden="1" x14ac:dyDescent="0.2">
      <c r="A67" s="2">
        <v>54</v>
      </c>
      <c r="B67" s="2" t="s">
        <v>53</v>
      </c>
      <c r="C67" s="2" t="s">
        <v>216</v>
      </c>
      <c r="D67" s="2" t="s">
        <v>69</v>
      </c>
      <c r="E67" s="2" t="s">
        <v>53</v>
      </c>
      <c r="F67" s="2" t="s">
        <v>229</v>
      </c>
    </row>
  </sheetData>
  <autoFilter ref="A1:F67">
    <filterColumn colId="3">
      <filters>
        <filter val="North"/>
      </filters>
    </filterColumn>
    <filterColumn colId="4">
      <filters>
        <filter val="Bay of Plenty"/>
      </filters>
    </filterColumn>
  </autoFilter>
  <sortState ref="A2:F67">
    <sortCondition ref="F2:F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D9" sqref="D9"/>
    </sheetView>
  </sheetViews>
  <sheetFormatPr defaultRowHeight="14.25" x14ac:dyDescent="0.2"/>
  <sheetData>
    <row r="3" spans="1:2" x14ac:dyDescent="0.2">
      <c r="A3" s="2" t="s">
        <v>82</v>
      </c>
      <c r="B3" s="2">
        <f ca="1">COUNTIF(B$2:B$67, "North")</f>
        <v>43</v>
      </c>
    </row>
    <row r="4" spans="1:2" x14ac:dyDescent="0.2">
      <c r="A4" s="2" t="s">
        <v>83</v>
      </c>
      <c r="B4" s="2">
        <f ca="1">COUNTIF(B$2:B$67, "South")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K51"/>
  <sheetViews>
    <sheetView topLeftCell="R1" workbookViewId="0">
      <pane ySplit="3" topLeftCell="A16" activePane="bottomLeft" state="frozen"/>
      <selection pane="bottomLeft" activeCell="Z32" sqref="Z32"/>
    </sheetView>
  </sheetViews>
  <sheetFormatPr defaultRowHeight="14.25" x14ac:dyDescent="0.2"/>
  <cols>
    <col min="18" max="18" width="8.875" bestFit="1" customWidth="1"/>
    <col min="19" max="19" width="3.875" bestFit="1" customWidth="1"/>
    <col min="20" max="20" width="8.875" bestFit="1" customWidth="1"/>
    <col min="21" max="21" width="5.875" bestFit="1" customWidth="1"/>
    <col min="22" max="22" width="8.875" bestFit="1" customWidth="1"/>
    <col min="23" max="23" width="3.875" bestFit="1" customWidth="1"/>
    <col min="24" max="24" width="8.875" bestFit="1" customWidth="1"/>
    <col min="25" max="25" width="9.625" bestFit="1" customWidth="1"/>
    <col min="26" max="26" width="7.875" bestFit="1" customWidth="1"/>
    <col min="27" max="27" width="3.875" bestFit="1" customWidth="1"/>
    <col min="28" max="28" width="8.875" bestFit="1" customWidth="1"/>
    <col min="29" max="29" width="5.875" bestFit="1" customWidth="1"/>
    <col min="30" max="30" width="8.875" bestFit="1" customWidth="1"/>
    <col min="31" max="31" width="3.875" bestFit="1" customWidth="1"/>
    <col min="32" max="32" width="8.875" bestFit="1" customWidth="1"/>
    <col min="33" max="33" width="5.875" bestFit="1" customWidth="1"/>
    <col min="34" max="34" width="8.875" bestFit="1" customWidth="1"/>
    <col min="35" max="35" width="3.875" bestFit="1" customWidth="1"/>
    <col min="36" max="36" width="8.875" bestFit="1" customWidth="1"/>
    <col min="37" max="37" width="5.875" bestFit="1" customWidth="1"/>
  </cols>
  <sheetData>
    <row r="1" spans="4:37" x14ac:dyDescent="0.2">
      <c r="F1" s="13" t="s">
        <v>100</v>
      </c>
      <c r="G1" s="13"/>
      <c r="H1" s="13" t="s">
        <v>101</v>
      </c>
      <c r="I1" s="13"/>
      <c r="J1" s="13" t="s">
        <v>102</v>
      </c>
      <c r="K1" s="13"/>
      <c r="L1" s="13" t="s">
        <v>84</v>
      </c>
      <c r="M1" s="13"/>
      <c r="N1" s="13" t="s">
        <v>85</v>
      </c>
      <c r="O1" s="13"/>
      <c r="P1" s="13" t="s">
        <v>103</v>
      </c>
      <c r="Q1" s="13"/>
      <c r="R1" s="13" t="s">
        <v>91</v>
      </c>
      <c r="S1" s="13"/>
      <c r="T1" s="14" t="s">
        <v>90</v>
      </c>
      <c r="U1" s="14"/>
      <c r="V1" s="13" t="s">
        <v>89</v>
      </c>
      <c r="W1" s="13"/>
      <c r="X1" s="14" t="s">
        <v>88</v>
      </c>
      <c r="Y1" s="14"/>
      <c r="Z1" s="13" t="s">
        <v>87</v>
      </c>
      <c r="AA1" s="13"/>
      <c r="AB1" s="14" t="s">
        <v>95</v>
      </c>
      <c r="AC1" s="14"/>
      <c r="AD1" s="13" t="s">
        <v>96</v>
      </c>
      <c r="AE1" s="13"/>
      <c r="AF1" s="14" t="s">
        <v>97</v>
      </c>
      <c r="AG1" s="14"/>
      <c r="AH1" s="13" t="s">
        <v>98</v>
      </c>
      <c r="AI1" s="13"/>
      <c r="AJ1" s="14" t="s">
        <v>99</v>
      </c>
      <c r="AK1" s="14"/>
    </row>
    <row r="2" spans="4:37" x14ac:dyDescent="0.2">
      <c r="F2" s="4" t="s">
        <v>84</v>
      </c>
      <c r="G2" s="4" t="s">
        <v>85</v>
      </c>
      <c r="H2" s="4" t="s">
        <v>84</v>
      </c>
      <c r="I2" s="4" t="s">
        <v>85</v>
      </c>
      <c r="J2" s="4" t="s">
        <v>84</v>
      </c>
      <c r="K2" s="4" t="s">
        <v>85</v>
      </c>
      <c r="L2" s="4" t="s">
        <v>84</v>
      </c>
      <c r="M2" s="4" t="s">
        <v>85</v>
      </c>
      <c r="N2" s="4" t="s">
        <v>84</v>
      </c>
      <c r="O2" s="4" t="s">
        <v>85</v>
      </c>
      <c r="P2" s="4" t="s">
        <v>84</v>
      </c>
      <c r="Q2" s="4" t="s">
        <v>85</v>
      </c>
      <c r="R2" s="4" t="s">
        <v>84</v>
      </c>
      <c r="S2" s="4" t="s">
        <v>85</v>
      </c>
      <c r="T2" s="4" t="s">
        <v>84</v>
      </c>
      <c r="U2" s="4" t="s">
        <v>85</v>
      </c>
      <c r="V2" s="4" t="s">
        <v>84</v>
      </c>
      <c r="W2" s="4" t="s">
        <v>85</v>
      </c>
      <c r="X2" s="4" t="s">
        <v>84</v>
      </c>
      <c r="Y2" s="4" t="s">
        <v>85</v>
      </c>
      <c r="Z2" s="4" t="s">
        <v>84</v>
      </c>
      <c r="AA2" s="4" t="s">
        <v>85</v>
      </c>
      <c r="AB2" s="4" t="s">
        <v>84</v>
      </c>
      <c r="AC2" s="4" t="s">
        <v>85</v>
      </c>
      <c r="AD2" s="4" t="s">
        <v>84</v>
      </c>
      <c r="AE2" s="4" t="s">
        <v>85</v>
      </c>
      <c r="AF2" s="4" t="s">
        <v>84</v>
      </c>
      <c r="AG2" s="4" t="s">
        <v>85</v>
      </c>
      <c r="AH2" s="4" t="s">
        <v>84</v>
      </c>
      <c r="AI2" s="4" t="s">
        <v>85</v>
      </c>
    </row>
    <row r="3" spans="4:37" x14ac:dyDescent="0.2"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  <c r="AK3" s="11"/>
    </row>
    <row r="4" spans="4:37" ht="15" x14ac:dyDescent="0.25">
      <c r="F4" s="6"/>
      <c r="G4" s="6"/>
      <c r="J4" s="6"/>
      <c r="K4" s="6"/>
      <c r="N4" s="6"/>
      <c r="O4" s="6"/>
      <c r="R4" s="6"/>
      <c r="S4" s="6"/>
      <c r="V4" s="6"/>
      <c r="W4" s="6"/>
      <c r="Z4" s="5">
        <v>511</v>
      </c>
      <c r="AA4" s="8">
        <v>284</v>
      </c>
      <c r="AB4">
        <v>551.70309999999995</v>
      </c>
      <c r="AC4">
        <f t="shared" ref="AC4:AC11" si="0">AC5-47</f>
        <v>307.5</v>
      </c>
      <c r="AD4" s="5"/>
      <c r="AE4" s="8"/>
      <c r="AH4" s="6"/>
      <c r="AI4" s="6"/>
    </row>
    <row r="5" spans="4:37" x14ac:dyDescent="0.2">
      <c r="F5" s="6"/>
      <c r="G5" s="6"/>
      <c r="J5" s="6"/>
      <c r="K5" s="6"/>
      <c r="N5" s="6"/>
      <c r="O5" s="6"/>
      <c r="R5" s="6"/>
      <c r="S5" s="6"/>
      <c r="V5" s="6"/>
      <c r="W5" s="6"/>
      <c r="Z5" s="5">
        <v>511</v>
      </c>
      <c r="AA5" s="6">
        <f t="shared" ref="AA5:AA16" si="1">AA4+HEIGHT</f>
        <v>331</v>
      </c>
      <c r="AB5">
        <v>551.70309999999995</v>
      </c>
      <c r="AC5">
        <f t="shared" si="0"/>
        <v>354.5</v>
      </c>
      <c r="AD5" s="5"/>
      <c r="AE5" s="6"/>
      <c r="AH5" s="6"/>
      <c r="AI5" s="6"/>
    </row>
    <row r="6" spans="4:37" x14ac:dyDescent="0.2">
      <c r="F6" s="6"/>
      <c r="G6" s="6"/>
      <c r="J6" s="6"/>
      <c r="K6" s="6"/>
      <c r="N6" s="6"/>
      <c r="O6" s="6"/>
      <c r="R6" s="6"/>
      <c r="S6" s="6"/>
      <c r="V6" s="6"/>
      <c r="W6" s="6"/>
      <c r="Z6" s="5">
        <v>511</v>
      </c>
      <c r="AA6" s="6">
        <f t="shared" si="1"/>
        <v>378</v>
      </c>
      <c r="AB6">
        <v>551.70309999999995</v>
      </c>
      <c r="AC6">
        <f t="shared" si="0"/>
        <v>401.5</v>
      </c>
      <c r="AD6" s="5">
        <v>592.4061999999999</v>
      </c>
      <c r="AE6" s="6">
        <v>378</v>
      </c>
      <c r="AH6" s="6"/>
      <c r="AI6" s="6"/>
    </row>
    <row r="7" spans="4:37" x14ac:dyDescent="0.2">
      <c r="F7" s="6"/>
      <c r="G7" s="6"/>
      <c r="J7" s="6"/>
      <c r="K7" s="6"/>
      <c r="N7" s="6"/>
      <c r="O7" s="6"/>
      <c r="R7" s="6"/>
      <c r="S7" s="6"/>
      <c r="V7" s="6"/>
      <c r="W7" s="6"/>
      <c r="X7">
        <v>470.29689999999999</v>
      </c>
      <c r="Y7">
        <f>Y8-HEIGHT</f>
        <v>448.5</v>
      </c>
      <c r="Z7" s="5">
        <v>511</v>
      </c>
      <c r="AA7" s="6">
        <f t="shared" si="1"/>
        <v>425</v>
      </c>
      <c r="AB7">
        <v>551.70309999999995</v>
      </c>
      <c r="AC7">
        <f t="shared" si="0"/>
        <v>448.5</v>
      </c>
      <c r="AD7" s="5">
        <v>592.4061999999999</v>
      </c>
      <c r="AE7" s="6">
        <v>425</v>
      </c>
      <c r="AH7" s="6"/>
      <c r="AI7" s="6"/>
    </row>
    <row r="8" spans="4:37" x14ac:dyDescent="0.2">
      <c r="F8" s="6"/>
      <c r="G8" s="6"/>
      <c r="J8" s="6"/>
      <c r="K8" s="6"/>
      <c r="N8" s="6"/>
      <c r="O8" s="6"/>
      <c r="R8" s="6"/>
      <c r="S8" s="6"/>
      <c r="V8" s="6">
        <v>429.59370000000001</v>
      </c>
      <c r="W8" s="6">
        <f>W7+HEIGHT</f>
        <v>47</v>
      </c>
      <c r="X8">
        <v>470.29689999999999</v>
      </c>
      <c r="Y8">
        <v>495.5</v>
      </c>
      <c r="Z8" s="5">
        <v>511</v>
      </c>
      <c r="AA8" s="6">
        <f t="shared" si="1"/>
        <v>472</v>
      </c>
      <c r="AB8">
        <v>551.70309999999995</v>
      </c>
      <c r="AC8">
        <f t="shared" si="0"/>
        <v>495.5</v>
      </c>
      <c r="AD8" s="5">
        <v>592.4061999999999</v>
      </c>
      <c r="AE8" s="6">
        <v>472</v>
      </c>
      <c r="AF8">
        <v>633.10929999999985</v>
      </c>
      <c r="AG8">
        <f>AC8</f>
        <v>495.5</v>
      </c>
      <c r="AH8" s="6">
        <f>AF8+Z25</f>
        <v>673.8123999999998</v>
      </c>
      <c r="AI8" s="6">
        <v>472</v>
      </c>
    </row>
    <row r="9" spans="4:37" x14ac:dyDescent="0.2">
      <c r="F9" s="6"/>
      <c r="G9" s="6"/>
      <c r="J9" s="6"/>
      <c r="K9" s="6"/>
      <c r="N9" s="6"/>
      <c r="O9" s="6"/>
      <c r="R9" s="6"/>
      <c r="S9" s="6"/>
      <c r="V9" s="6"/>
      <c r="W9" s="6"/>
      <c r="Z9" s="5">
        <v>511</v>
      </c>
      <c r="AA9" s="6">
        <f t="shared" si="1"/>
        <v>519</v>
      </c>
      <c r="AB9">
        <v>551.70309999999995</v>
      </c>
      <c r="AC9">
        <f t="shared" si="0"/>
        <v>542.5</v>
      </c>
      <c r="AD9" s="5">
        <v>592.4061999999999</v>
      </c>
      <c r="AE9" s="6">
        <v>519</v>
      </c>
      <c r="AF9">
        <f>AD9+Z25</f>
        <v>633.10929999999985</v>
      </c>
      <c r="AG9">
        <v>542.5</v>
      </c>
      <c r="AH9" s="6">
        <v>673.8123999999998</v>
      </c>
      <c r="AI9" s="6">
        <v>519</v>
      </c>
      <c r="AJ9" s="9">
        <f>AH9+Z25</f>
        <v>714.51549999999975</v>
      </c>
      <c r="AK9" s="9">
        <f>AC9</f>
        <v>542.5</v>
      </c>
    </row>
    <row r="10" spans="4:37" x14ac:dyDescent="0.2">
      <c r="F10" s="6"/>
      <c r="G10" s="6"/>
      <c r="J10" s="6"/>
      <c r="K10" s="6"/>
      <c r="N10" s="6"/>
      <c r="O10" s="6"/>
      <c r="R10" s="6"/>
      <c r="S10" s="6"/>
      <c r="V10" s="6"/>
      <c r="W10" s="6"/>
      <c r="Z10" s="5">
        <v>511</v>
      </c>
      <c r="AA10" s="6">
        <f t="shared" si="1"/>
        <v>566</v>
      </c>
      <c r="AB10">
        <v>551.70309999999995</v>
      </c>
      <c r="AC10">
        <f t="shared" si="0"/>
        <v>589.5</v>
      </c>
      <c r="AD10" s="5">
        <v>592.4061999999999</v>
      </c>
      <c r="AE10" s="6">
        <v>566</v>
      </c>
      <c r="AH10" s="6">
        <v>673.8123999999998</v>
      </c>
      <c r="AI10" s="6">
        <v>566</v>
      </c>
      <c r="AJ10">
        <v>714.51549999999975</v>
      </c>
      <c r="AK10">
        <v>589.5</v>
      </c>
    </row>
    <row r="11" spans="4:37" x14ac:dyDescent="0.2">
      <c r="F11" s="6"/>
      <c r="G11" s="6"/>
      <c r="J11" s="6"/>
      <c r="K11" s="6"/>
      <c r="N11" s="6"/>
      <c r="O11" s="6"/>
      <c r="R11" s="6"/>
      <c r="S11" s="6"/>
      <c r="V11" s="6"/>
      <c r="W11" s="6"/>
      <c r="X11">
        <v>470.29689999999999</v>
      </c>
      <c r="Y11">
        <f>AA11+Z21</f>
        <v>636.5</v>
      </c>
      <c r="Z11" s="5">
        <v>511</v>
      </c>
      <c r="AA11" s="6">
        <f t="shared" si="1"/>
        <v>613</v>
      </c>
      <c r="AB11">
        <v>551.70309999999995</v>
      </c>
      <c r="AC11">
        <f t="shared" si="0"/>
        <v>636.5</v>
      </c>
      <c r="AD11" s="5"/>
      <c r="AE11" s="6"/>
      <c r="AH11" s="6"/>
      <c r="AI11" s="6"/>
    </row>
    <row r="12" spans="4:37" ht="15" x14ac:dyDescent="0.25">
      <c r="F12" s="6"/>
      <c r="G12" s="6"/>
      <c r="J12" s="6"/>
      <c r="K12" s="6"/>
      <c r="N12" s="6"/>
      <c r="O12" s="6"/>
      <c r="R12" s="6"/>
      <c r="S12" s="6"/>
      <c r="V12" s="6"/>
      <c r="W12" s="6"/>
      <c r="X12">
        <v>470.29689999999999</v>
      </c>
      <c r="Y12">
        <f>Y11+HEIGHT</f>
        <v>683.5</v>
      </c>
      <c r="Z12" s="5">
        <v>511</v>
      </c>
      <c r="AA12" s="7">
        <f t="shared" si="1"/>
        <v>660</v>
      </c>
      <c r="AB12">
        <f>Z12+Z25</f>
        <v>551.70309999999995</v>
      </c>
      <c r="AC12">
        <f>Y12</f>
        <v>683.5</v>
      </c>
      <c r="AD12" s="5"/>
      <c r="AE12" s="7"/>
      <c r="AH12" s="6"/>
      <c r="AI12" s="6"/>
    </row>
    <row r="13" spans="4:37" x14ac:dyDescent="0.2">
      <c r="F13" s="6"/>
      <c r="G13" s="6"/>
      <c r="J13" s="6"/>
      <c r="K13" s="6"/>
      <c r="N13" s="6"/>
      <c r="O13" s="6"/>
      <c r="R13" s="6"/>
      <c r="S13" s="6"/>
      <c r="V13" s="6">
        <v>429.59370000000001</v>
      </c>
      <c r="W13" s="6">
        <f>AA13</f>
        <v>707</v>
      </c>
      <c r="X13">
        <v>470.29689999999999</v>
      </c>
      <c r="Y13">
        <f>Y12+HEIGHT</f>
        <v>730.5</v>
      </c>
      <c r="Z13" s="5">
        <v>511</v>
      </c>
      <c r="AA13" s="6">
        <f t="shared" si="1"/>
        <v>707</v>
      </c>
      <c r="AD13" s="5"/>
      <c r="AE13" s="6"/>
      <c r="AH13" s="6"/>
      <c r="AI13" s="6"/>
    </row>
    <row r="14" spans="4:37" x14ac:dyDescent="0.2">
      <c r="F14" s="6"/>
      <c r="G14" s="6"/>
      <c r="J14" s="6"/>
      <c r="K14" s="6"/>
      <c r="N14" s="6"/>
      <c r="O14" s="6"/>
      <c r="R14" s="6"/>
      <c r="S14" s="6"/>
      <c r="T14">
        <f>X14-Z24</f>
        <v>388.89060000000001</v>
      </c>
      <c r="U14">
        <v>777.5</v>
      </c>
      <c r="V14" s="6">
        <v>429.59370000000001</v>
      </c>
      <c r="W14" s="6">
        <f>AA14</f>
        <v>754</v>
      </c>
      <c r="X14">
        <v>470.29689999999999</v>
      </c>
      <c r="Y14">
        <f>Y13+HEIGHT</f>
        <v>777.5</v>
      </c>
      <c r="Z14" s="5">
        <v>511</v>
      </c>
      <c r="AA14" s="6">
        <f t="shared" si="1"/>
        <v>754</v>
      </c>
      <c r="AD14" s="5"/>
      <c r="AE14" s="6"/>
      <c r="AH14" s="6"/>
      <c r="AI14" s="6"/>
    </row>
    <row r="15" spans="4:37" x14ac:dyDescent="0.2">
      <c r="F15" s="6"/>
      <c r="G15" s="6"/>
      <c r="J15" s="6"/>
      <c r="K15" s="6"/>
      <c r="N15" s="6"/>
      <c r="O15" s="6"/>
      <c r="R15" s="6"/>
      <c r="S15" s="6"/>
      <c r="T15">
        <v>388.89060000000001</v>
      </c>
      <c r="U15">
        <f>U14+HEIGHT</f>
        <v>824.5</v>
      </c>
      <c r="V15" s="6">
        <v>429.59370000000001</v>
      </c>
      <c r="W15" s="6">
        <f>AA15</f>
        <v>801</v>
      </c>
      <c r="Z15" s="5">
        <v>511</v>
      </c>
      <c r="AA15" s="6">
        <f t="shared" si="1"/>
        <v>801</v>
      </c>
      <c r="AD15" s="5"/>
      <c r="AE15" s="6"/>
      <c r="AH15" s="6"/>
      <c r="AI15" s="6"/>
    </row>
    <row r="16" spans="4:37" x14ac:dyDescent="0.2">
      <c r="D16">
        <f>F16-WIDTHO</f>
        <v>63.265799999999956</v>
      </c>
      <c r="F16">
        <f>H16-WIDTHO</f>
        <v>103.96889999999996</v>
      </c>
      <c r="G16" s="6"/>
      <c r="H16">
        <f>J16-WIDTHO</f>
        <v>144.67199999999997</v>
      </c>
      <c r="J16">
        <f>L16-WIDTHO</f>
        <v>185.37509999999997</v>
      </c>
      <c r="K16" s="6"/>
      <c r="L16">
        <f>N16-WIDTHO</f>
        <v>226.07819999999998</v>
      </c>
      <c r="N16">
        <f>P16-WIDTHO</f>
        <v>266.78129999999999</v>
      </c>
      <c r="O16" s="6"/>
      <c r="P16">
        <f>R16-Z25</f>
        <v>307.48439999999999</v>
      </c>
      <c r="R16" s="6">
        <f>T15-Z25</f>
        <v>348.1875</v>
      </c>
      <c r="S16" s="6">
        <v>848</v>
      </c>
      <c r="T16">
        <f>R16+Z25</f>
        <v>388.89060000000001</v>
      </c>
      <c r="V16" s="6"/>
      <c r="W16" s="6"/>
      <c r="Z16" s="5">
        <v>511</v>
      </c>
      <c r="AA16" s="6">
        <f t="shared" si="1"/>
        <v>848</v>
      </c>
      <c r="AD16" s="5"/>
      <c r="AE16" s="6"/>
      <c r="AH16" s="6"/>
      <c r="AI16" s="6"/>
    </row>
    <row r="17" spans="6:26" x14ac:dyDescent="0.2">
      <c r="F17" s="6"/>
      <c r="G17" s="6"/>
      <c r="J17" s="6"/>
      <c r="K17" s="6"/>
      <c r="N17" s="6"/>
      <c r="O17" s="6"/>
    </row>
    <row r="18" spans="6:26" x14ac:dyDescent="0.2">
      <c r="F18" s="6"/>
      <c r="G18" s="6"/>
      <c r="J18" s="6"/>
      <c r="K18" s="6"/>
      <c r="N18" s="6"/>
      <c r="O18" s="6"/>
    </row>
    <row r="19" spans="6:26" x14ac:dyDescent="0.2">
      <c r="F19" s="6"/>
      <c r="G19" s="6"/>
      <c r="J19" s="6"/>
      <c r="K19" s="6"/>
      <c r="N19" s="6"/>
      <c r="O19" s="6"/>
      <c r="T19">
        <f>T15</f>
        <v>388.89060000000001</v>
      </c>
      <c r="U19">
        <f>AC4</f>
        <v>307.5</v>
      </c>
    </row>
    <row r="20" spans="6:26" x14ac:dyDescent="0.2">
      <c r="F20" s="6"/>
      <c r="G20" s="6"/>
      <c r="J20" s="6"/>
      <c r="K20" s="6"/>
      <c r="N20" s="6"/>
      <c r="O20" s="6"/>
      <c r="U20">
        <f>U19-HEIGHT</f>
        <v>260.5</v>
      </c>
      <c r="Y20" t="s">
        <v>86</v>
      </c>
      <c r="Z20">
        <v>47</v>
      </c>
    </row>
    <row r="21" spans="6:26" x14ac:dyDescent="0.2">
      <c r="F21" s="6"/>
      <c r="G21" s="6"/>
      <c r="J21" s="6"/>
      <c r="K21" s="6"/>
      <c r="N21" s="6"/>
      <c r="O21" s="6"/>
      <c r="Y21" t="s">
        <v>94</v>
      </c>
      <c r="Z21">
        <f>Y8-AA8</f>
        <v>23.5</v>
      </c>
    </row>
    <row r="22" spans="6:26" x14ac:dyDescent="0.2">
      <c r="F22" s="6"/>
      <c r="G22" s="6"/>
      <c r="J22" s="6"/>
      <c r="K22" s="6"/>
      <c r="N22" s="6"/>
      <c r="O22" s="6"/>
    </row>
    <row r="23" spans="6:26" x14ac:dyDescent="0.2">
      <c r="F23" s="6"/>
      <c r="G23" s="6"/>
      <c r="J23" s="6"/>
      <c r="K23" s="6"/>
      <c r="N23" s="6"/>
      <c r="O23" s="6"/>
      <c r="U23">
        <v>354.5</v>
      </c>
    </row>
    <row r="24" spans="6:26" x14ac:dyDescent="0.2">
      <c r="F24" s="6"/>
      <c r="G24" s="6"/>
      <c r="J24" s="6"/>
      <c r="K24" s="6"/>
      <c r="N24" s="6"/>
      <c r="O24" s="6"/>
      <c r="U24">
        <f>U23-HEIGHT</f>
        <v>307.5</v>
      </c>
      <c r="Y24" t="s">
        <v>92</v>
      </c>
      <c r="Z24">
        <f>Z8-V8</f>
        <v>81.406299999999987</v>
      </c>
    </row>
    <row r="25" spans="6:26" x14ac:dyDescent="0.2">
      <c r="F25" s="6"/>
      <c r="G25" s="6"/>
      <c r="J25" s="6"/>
      <c r="K25" s="6"/>
      <c r="N25" s="6"/>
      <c r="O25" s="6"/>
      <c r="Y25" t="s">
        <v>93</v>
      </c>
      <c r="Z25">
        <f>Z8-X8</f>
        <v>40.703100000000006</v>
      </c>
    </row>
    <row r="26" spans="6:26" x14ac:dyDescent="0.2">
      <c r="F26" s="6"/>
      <c r="G26" s="6"/>
      <c r="J26" s="6"/>
      <c r="K26" s="6"/>
      <c r="N26" s="6"/>
      <c r="O26" s="6"/>
    </row>
    <row r="27" spans="6:26" x14ac:dyDescent="0.2">
      <c r="F27" s="6"/>
      <c r="G27" s="6"/>
      <c r="J27" s="6"/>
      <c r="K27" s="6"/>
      <c r="N27" s="6"/>
      <c r="O27" s="6"/>
      <c r="Q27">
        <v>284</v>
      </c>
      <c r="T27">
        <v>307.5</v>
      </c>
    </row>
    <row r="28" spans="6:26" x14ac:dyDescent="0.2">
      <c r="F28" s="6"/>
      <c r="G28" s="6"/>
      <c r="J28" s="6"/>
      <c r="K28" s="6"/>
      <c r="N28" s="6"/>
      <c r="O28" s="6"/>
      <c r="Q28">
        <f>Q27-47</f>
        <v>237</v>
      </c>
      <c r="T28">
        <f t="shared" ref="T28:T35" si="2">T27-47</f>
        <v>260.5</v>
      </c>
      <c r="V28">
        <f>T27-Z21</f>
        <v>284</v>
      </c>
    </row>
    <row r="29" spans="6:26" x14ac:dyDescent="0.2">
      <c r="F29" s="6"/>
      <c r="G29" s="6"/>
      <c r="J29" s="6"/>
      <c r="K29" s="6"/>
      <c r="N29" s="6"/>
      <c r="O29" s="6"/>
      <c r="Q29">
        <f>Q28-47</f>
        <v>190</v>
      </c>
      <c r="T29">
        <f t="shared" si="2"/>
        <v>213.5</v>
      </c>
      <c r="V29">
        <f t="shared" ref="V29:V36" si="3">V28-47</f>
        <v>237</v>
      </c>
      <c r="Z29">
        <v>-45</v>
      </c>
    </row>
    <row r="30" spans="6:26" x14ac:dyDescent="0.2">
      <c r="F30" s="6"/>
      <c r="G30" s="6"/>
      <c r="J30" s="6"/>
      <c r="K30" s="6"/>
      <c r="N30" s="6"/>
      <c r="O30" s="6"/>
      <c r="T30">
        <f t="shared" si="2"/>
        <v>166.5</v>
      </c>
      <c r="V30">
        <f t="shared" si="3"/>
        <v>190</v>
      </c>
    </row>
    <row r="31" spans="6:26" x14ac:dyDescent="0.2">
      <c r="F31" s="6"/>
      <c r="G31" s="6"/>
      <c r="J31" s="6"/>
      <c r="K31" s="6"/>
      <c r="N31" s="6"/>
      <c r="O31" s="6"/>
      <c r="T31">
        <f t="shared" si="2"/>
        <v>119.5</v>
      </c>
      <c r="V31">
        <f t="shared" si="3"/>
        <v>143</v>
      </c>
      <c r="Z31">
        <f>Z29-HEIGHT</f>
        <v>-92</v>
      </c>
    </row>
    <row r="32" spans="6:26" x14ac:dyDescent="0.2">
      <c r="F32" s="6"/>
      <c r="G32" s="6"/>
      <c r="J32" s="6"/>
      <c r="K32" s="6"/>
      <c r="N32" s="6"/>
      <c r="O32" s="6"/>
      <c r="T32">
        <f t="shared" si="2"/>
        <v>72.5</v>
      </c>
      <c r="V32">
        <f t="shared" si="3"/>
        <v>96</v>
      </c>
    </row>
    <row r="33" spans="6:22" x14ac:dyDescent="0.2">
      <c r="F33" s="6"/>
      <c r="G33" s="6"/>
      <c r="J33" s="6"/>
      <c r="K33" s="6"/>
      <c r="N33" s="6"/>
      <c r="O33" s="6"/>
      <c r="T33">
        <f t="shared" si="2"/>
        <v>25.5</v>
      </c>
      <c r="V33">
        <f t="shared" si="3"/>
        <v>49</v>
      </c>
    </row>
    <row r="34" spans="6:22" x14ac:dyDescent="0.2">
      <c r="F34" s="6"/>
      <c r="G34" s="6"/>
      <c r="J34" s="6"/>
      <c r="K34" s="6"/>
      <c r="N34" s="6"/>
      <c r="O34" s="6"/>
      <c r="T34">
        <f t="shared" si="2"/>
        <v>-21.5</v>
      </c>
      <c r="V34">
        <f t="shared" si="3"/>
        <v>2</v>
      </c>
    </row>
    <row r="35" spans="6:22" x14ac:dyDescent="0.2">
      <c r="F35" s="6"/>
      <c r="G35" s="6"/>
      <c r="J35" s="6"/>
      <c r="K35" s="6"/>
      <c r="N35" s="6"/>
      <c r="O35" s="6"/>
      <c r="T35">
        <f t="shared" si="2"/>
        <v>-68.5</v>
      </c>
      <c r="V35">
        <f t="shared" si="3"/>
        <v>-45</v>
      </c>
    </row>
    <row r="36" spans="6:22" x14ac:dyDescent="0.2">
      <c r="F36" s="6"/>
      <c r="G36" s="6"/>
      <c r="J36" s="6"/>
      <c r="K36" s="6"/>
      <c r="N36" s="6"/>
      <c r="O36" s="6"/>
      <c r="V36">
        <f t="shared" si="3"/>
        <v>-92</v>
      </c>
    </row>
    <row r="37" spans="6:22" x14ac:dyDescent="0.2">
      <c r="F37" s="6"/>
      <c r="G37" s="6"/>
      <c r="J37" s="6"/>
      <c r="K37" s="6"/>
      <c r="N37" s="6"/>
      <c r="O37" s="6"/>
    </row>
    <row r="38" spans="6:22" x14ac:dyDescent="0.2">
      <c r="F38" s="6"/>
      <c r="G38" s="6"/>
      <c r="J38" s="6"/>
      <c r="K38" s="6"/>
      <c r="N38" s="6"/>
      <c r="O38" s="6"/>
    </row>
    <row r="39" spans="6:22" x14ac:dyDescent="0.2">
      <c r="F39" s="6"/>
      <c r="G39" s="6"/>
      <c r="J39" s="6"/>
      <c r="K39" s="6"/>
      <c r="N39" s="6"/>
      <c r="O39" s="6"/>
    </row>
    <row r="40" spans="6:22" x14ac:dyDescent="0.2">
      <c r="F40" s="6"/>
      <c r="G40" s="6"/>
      <c r="J40" s="6"/>
      <c r="K40" s="6"/>
      <c r="N40" s="6"/>
      <c r="O40" s="6"/>
    </row>
    <row r="41" spans="6:22" x14ac:dyDescent="0.2">
      <c r="F41" s="6"/>
      <c r="G41" s="6"/>
      <c r="J41" s="6"/>
      <c r="K41" s="6"/>
      <c r="N41" s="6"/>
      <c r="O41" s="6"/>
    </row>
    <row r="42" spans="6:22" x14ac:dyDescent="0.2">
      <c r="F42" s="6"/>
      <c r="G42" s="6"/>
      <c r="J42" s="6"/>
      <c r="K42" s="6"/>
      <c r="N42" s="6"/>
      <c r="O42" s="6"/>
    </row>
    <row r="43" spans="6:22" x14ac:dyDescent="0.2">
      <c r="F43" s="6"/>
      <c r="G43" s="6"/>
      <c r="J43" s="6"/>
      <c r="K43" s="6"/>
      <c r="N43" s="6"/>
      <c r="O43" s="6"/>
    </row>
    <row r="44" spans="6:22" x14ac:dyDescent="0.2">
      <c r="F44" s="6"/>
      <c r="G44" s="6"/>
      <c r="J44" s="6"/>
      <c r="K44" s="6"/>
      <c r="N44" s="6"/>
      <c r="O44" s="6"/>
    </row>
    <row r="45" spans="6:22" x14ac:dyDescent="0.2">
      <c r="F45" s="6"/>
      <c r="G45" s="6"/>
      <c r="J45" s="6"/>
      <c r="K45" s="6"/>
      <c r="N45" s="6"/>
      <c r="O45" s="6"/>
    </row>
    <row r="46" spans="6:22" x14ac:dyDescent="0.2">
      <c r="F46" s="6"/>
      <c r="G46" s="6"/>
      <c r="J46" s="6"/>
      <c r="K46" s="6"/>
      <c r="N46" s="6"/>
      <c r="O46" s="6"/>
    </row>
    <row r="47" spans="6:22" x14ac:dyDescent="0.2">
      <c r="F47" s="6"/>
      <c r="G47" s="6"/>
      <c r="J47" s="6"/>
      <c r="K47" s="6"/>
      <c r="N47" s="6"/>
      <c r="O47" s="6"/>
    </row>
    <row r="48" spans="6:22" x14ac:dyDescent="0.2">
      <c r="F48" s="6"/>
      <c r="G48" s="6"/>
      <c r="J48" s="6"/>
      <c r="K48" s="6"/>
      <c r="N48" s="6"/>
      <c r="O48" s="6"/>
    </row>
    <row r="49" spans="6:15" x14ac:dyDescent="0.2">
      <c r="F49" s="6"/>
      <c r="G49" s="6"/>
      <c r="J49" s="6"/>
      <c r="K49" s="6"/>
      <c r="N49" s="6"/>
      <c r="O49" s="6"/>
    </row>
    <row r="50" spans="6:15" x14ac:dyDescent="0.2">
      <c r="F50" s="6"/>
      <c r="G50" s="6"/>
      <c r="J50" s="6"/>
      <c r="K50" s="6"/>
      <c r="N50" s="6"/>
      <c r="O50" s="6"/>
    </row>
    <row r="51" spans="6:15" x14ac:dyDescent="0.2">
      <c r="F51" s="6"/>
      <c r="G51" s="6"/>
      <c r="J51" s="6"/>
      <c r="K51" s="6"/>
      <c r="N51" s="6"/>
      <c r="O51" s="6"/>
    </row>
  </sheetData>
  <mergeCells count="16">
    <mergeCell ref="AF1:AG1"/>
    <mergeCell ref="AH1:AI1"/>
    <mergeCell ref="AJ1:AK1"/>
    <mergeCell ref="P1:Q1"/>
    <mergeCell ref="N1:O1"/>
    <mergeCell ref="Z1:AA1"/>
    <mergeCell ref="X1:Y1"/>
    <mergeCell ref="V1:W1"/>
    <mergeCell ref="T1:U1"/>
    <mergeCell ref="R1:S1"/>
    <mergeCell ref="AB1:AC1"/>
    <mergeCell ref="L1:M1"/>
    <mergeCell ref="J1:K1"/>
    <mergeCell ref="H1:I1"/>
    <mergeCell ref="F1:G1"/>
    <mergeCell ref="AD1:A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B43" sqref="B43"/>
    </sheetView>
  </sheetViews>
  <sheetFormatPr defaultRowHeight="14.25" x14ac:dyDescent="0.2"/>
  <cols>
    <col min="1" max="1" width="4" bestFit="1" customWidth="1"/>
    <col min="2" max="2" width="7.875" bestFit="1" customWidth="1"/>
    <col min="3" max="3" width="8.875" bestFit="1" customWidth="1"/>
    <col min="4" max="4" width="7.875" bestFit="1" customWidth="1"/>
    <col min="5" max="13" width="8.875" bestFit="1" customWidth="1"/>
    <col min="14" max="14" width="7.875" bestFit="1" customWidth="1"/>
    <col min="15" max="18" width="8.875" bestFit="1" customWidth="1"/>
  </cols>
  <sheetData>
    <row r="1" spans="1:18" x14ac:dyDescent="0.2">
      <c r="B1" s="12" t="s">
        <v>104</v>
      </c>
      <c r="C1" s="12" t="s">
        <v>105</v>
      </c>
      <c r="D1" s="12" t="s">
        <v>106</v>
      </c>
      <c r="E1" s="12" t="s">
        <v>107</v>
      </c>
      <c r="F1" s="12" t="s">
        <v>108</v>
      </c>
      <c r="G1" s="12" t="s">
        <v>109</v>
      </c>
      <c r="H1" s="12" t="s">
        <v>110</v>
      </c>
      <c r="I1" s="12" t="s">
        <v>111</v>
      </c>
      <c r="J1" s="12" t="s">
        <v>112</v>
      </c>
      <c r="K1" s="12" t="s">
        <v>113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</row>
    <row r="2" spans="1:18" x14ac:dyDescent="0.2">
      <c r="B2">
        <v>63.265799999999999</v>
      </c>
      <c r="C2">
        <f t="shared" ref="C2:R2" si="0">B2+WIDTHO</f>
        <v>103.9689</v>
      </c>
      <c r="D2">
        <f t="shared" si="0"/>
        <v>144.67200000000003</v>
      </c>
      <c r="E2">
        <f t="shared" si="0"/>
        <v>185.37510000000003</v>
      </c>
      <c r="F2">
        <f t="shared" si="0"/>
        <v>226.07820000000004</v>
      </c>
      <c r="G2">
        <f t="shared" si="0"/>
        <v>266.78130000000004</v>
      </c>
      <c r="H2">
        <f t="shared" si="0"/>
        <v>307.48440000000005</v>
      </c>
      <c r="I2">
        <f t="shared" si="0"/>
        <v>348.18750000000006</v>
      </c>
      <c r="J2">
        <f t="shared" si="0"/>
        <v>388.89060000000006</v>
      </c>
      <c r="K2">
        <f t="shared" si="0"/>
        <v>429.59370000000007</v>
      </c>
      <c r="L2">
        <f t="shared" si="0"/>
        <v>470.29680000000008</v>
      </c>
      <c r="M2">
        <f t="shared" si="0"/>
        <v>510.99990000000008</v>
      </c>
      <c r="N2">
        <f t="shared" si="0"/>
        <v>551.70300000000009</v>
      </c>
      <c r="O2">
        <f t="shared" si="0"/>
        <v>592.40610000000015</v>
      </c>
      <c r="P2">
        <f t="shared" si="0"/>
        <v>633.1092000000001</v>
      </c>
      <c r="Q2">
        <f t="shared" si="0"/>
        <v>673.81230000000005</v>
      </c>
      <c r="R2">
        <f t="shared" si="0"/>
        <v>714.5154</v>
      </c>
    </row>
    <row r="3" spans="1:18" x14ac:dyDescent="0.2">
      <c r="A3" s="6" t="s">
        <v>123</v>
      </c>
      <c r="B3">
        <f t="shared" ref="B3:B41" si="1">B4+HEIGHTO</f>
        <v>848</v>
      </c>
    </row>
    <row r="4" spans="1:18" x14ac:dyDescent="0.2">
      <c r="A4" s="6" t="s">
        <v>124</v>
      </c>
      <c r="B4">
        <f t="shared" si="1"/>
        <v>824.5</v>
      </c>
    </row>
    <row r="5" spans="1:18" x14ac:dyDescent="0.2">
      <c r="A5" s="6" t="s">
        <v>125</v>
      </c>
      <c r="B5">
        <f t="shared" si="1"/>
        <v>801</v>
      </c>
    </row>
    <row r="6" spans="1:18" x14ac:dyDescent="0.2">
      <c r="A6" s="6" t="s">
        <v>126</v>
      </c>
      <c r="B6">
        <f t="shared" si="1"/>
        <v>777.5</v>
      </c>
    </row>
    <row r="7" spans="1:18" x14ac:dyDescent="0.2">
      <c r="A7" s="6" t="s">
        <v>127</v>
      </c>
      <c r="B7">
        <f t="shared" si="1"/>
        <v>754</v>
      </c>
    </row>
    <row r="8" spans="1:18" x14ac:dyDescent="0.2">
      <c r="A8" s="6" t="s">
        <v>128</v>
      </c>
      <c r="B8">
        <f t="shared" si="1"/>
        <v>730.5</v>
      </c>
    </row>
    <row r="9" spans="1:18" x14ac:dyDescent="0.2">
      <c r="A9" s="6" t="s">
        <v>129</v>
      </c>
      <c r="B9">
        <f t="shared" si="1"/>
        <v>707</v>
      </c>
    </row>
    <row r="10" spans="1:18" x14ac:dyDescent="0.2">
      <c r="A10" s="6" t="s">
        <v>130</v>
      </c>
      <c r="B10">
        <f t="shared" si="1"/>
        <v>683.5</v>
      </c>
    </row>
    <row r="11" spans="1:18" x14ac:dyDescent="0.2">
      <c r="A11" s="6" t="s">
        <v>131</v>
      </c>
      <c r="B11">
        <f t="shared" si="1"/>
        <v>660</v>
      </c>
    </row>
    <row r="12" spans="1:18" x14ac:dyDescent="0.2">
      <c r="A12" s="6" t="s">
        <v>132</v>
      </c>
      <c r="B12">
        <f t="shared" si="1"/>
        <v>636.5</v>
      </c>
    </row>
    <row r="13" spans="1:18" x14ac:dyDescent="0.2">
      <c r="A13" s="6" t="s">
        <v>133</v>
      </c>
      <c r="B13">
        <f t="shared" si="1"/>
        <v>613</v>
      </c>
    </row>
    <row r="14" spans="1:18" x14ac:dyDescent="0.2">
      <c r="A14" s="6" t="s">
        <v>134</v>
      </c>
      <c r="B14">
        <f t="shared" si="1"/>
        <v>589.5</v>
      </c>
    </row>
    <row r="15" spans="1:18" x14ac:dyDescent="0.2">
      <c r="A15" s="6" t="s">
        <v>135</v>
      </c>
      <c r="B15">
        <f t="shared" si="1"/>
        <v>566</v>
      </c>
    </row>
    <row r="16" spans="1:18" x14ac:dyDescent="0.2">
      <c r="A16" s="6" t="s">
        <v>136</v>
      </c>
      <c r="B16">
        <f t="shared" si="1"/>
        <v>542.5</v>
      </c>
    </row>
    <row r="17" spans="1:2" x14ac:dyDescent="0.2">
      <c r="A17" s="6" t="s">
        <v>137</v>
      </c>
      <c r="B17">
        <f t="shared" si="1"/>
        <v>519</v>
      </c>
    </row>
    <row r="18" spans="1:2" x14ac:dyDescent="0.2">
      <c r="A18" s="6" t="s">
        <v>138</v>
      </c>
      <c r="B18">
        <f t="shared" si="1"/>
        <v>495.5</v>
      </c>
    </row>
    <row r="19" spans="1:2" x14ac:dyDescent="0.2">
      <c r="A19" s="6" t="s">
        <v>139</v>
      </c>
      <c r="B19">
        <f t="shared" si="1"/>
        <v>472</v>
      </c>
    </row>
    <row r="20" spans="1:2" x14ac:dyDescent="0.2">
      <c r="A20" s="6" t="s">
        <v>140</v>
      </c>
      <c r="B20">
        <f t="shared" si="1"/>
        <v>448.5</v>
      </c>
    </row>
    <row r="21" spans="1:2" x14ac:dyDescent="0.2">
      <c r="A21" s="6" t="s">
        <v>141</v>
      </c>
      <c r="B21">
        <f t="shared" si="1"/>
        <v>425</v>
      </c>
    </row>
    <row r="22" spans="1:2" x14ac:dyDescent="0.2">
      <c r="A22" s="6" t="s">
        <v>142</v>
      </c>
      <c r="B22">
        <f t="shared" si="1"/>
        <v>401.5</v>
      </c>
    </row>
    <row r="23" spans="1:2" x14ac:dyDescent="0.2">
      <c r="A23" s="6" t="s">
        <v>143</v>
      </c>
      <c r="B23">
        <f t="shared" si="1"/>
        <v>378</v>
      </c>
    </row>
    <row r="24" spans="1:2" x14ac:dyDescent="0.2">
      <c r="A24" s="6" t="s">
        <v>144</v>
      </c>
      <c r="B24">
        <f t="shared" si="1"/>
        <v>354.5</v>
      </c>
    </row>
    <row r="25" spans="1:2" x14ac:dyDescent="0.2">
      <c r="A25" s="6" t="s">
        <v>145</v>
      </c>
      <c r="B25">
        <f t="shared" si="1"/>
        <v>331</v>
      </c>
    </row>
    <row r="26" spans="1:2" x14ac:dyDescent="0.2">
      <c r="A26" s="6" t="s">
        <v>146</v>
      </c>
      <c r="B26">
        <f t="shared" si="1"/>
        <v>307.5</v>
      </c>
    </row>
    <row r="27" spans="1:2" x14ac:dyDescent="0.2">
      <c r="A27" s="6" t="s">
        <v>147</v>
      </c>
      <c r="B27">
        <f t="shared" si="1"/>
        <v>284</v>
      </c>
    </row>
    <row r="28" spans="1:2" x14ac:dyDescent="0.2">
      <c r="A28" s="6" t="s">
        <v>148</v>
      </c>
      <c r="B28">
        <f t="shared" si="1"/>
        <v>260.5</v>
      </c>
    </row>
    <row r="29" spans="1:2" x14ac:dyDescent="0.2">
      <c r="A29" s="6" t="s">
        <v>149</v>
      </c>
      <c r="B29">
        <f t="shared" si="1"/>
        <v>237</v>
      </c>
    </row>
    <row r="30" spans="1:2" x14ac:dyDescent="0.2">
      <c r="A30" s="6" t="s">
        <v>150</v>
      </c>
      <c r="B30">
        <f t="shared" si="1"/>
        <v>213.5</v>
      </c>
    </row>
    <row r="31" spans="1:2" x14ac:dyDescent="0.2">
      <c r="A31" s="6" t="s">
        <v>151</v>
      </c>
      <c r="B31">
        <f t="shared" si="1"/>
        <v>190</v>
      </c>
    </row>
    <row r="32" spans="1:2" x14ac:dyDescent="0.2">
      <c r="A32" s="6" t="s">
        <v>152</v>
      </c>
      <c r="B32">
        <f t="shared" si="1"/>
        <v>166.5</v>
      </c>
    </row>
    <row r="33" spans="1:2" x14ac:dyDescent="0.2">
      <c r="A33" s="6" t="s">
        <v>153</v>
      </c>
      <c r="B33">
        <f t="shared" si="1"/>
        <v>143</v>
      </c>
    </row>
    <row r="34" spans="1:2" x14ac:dyDescent="0.2">
      <c r="A34" s="6" t="s">
        <v>154</v>
      </c>
      <c r="B34">
        <f t="shared" si="1"/>
        <v>119.5</v>
      </c>
    </row>
    <row r="35" spans="1:2" x14ac:dyDescent="0.2">
      <c r="A35" s="6" t="s">
        <v>155</v>
      </c>
      <c r="B35">
        <f t="shared" si="1"/>
        <v>96</v>
      </c>
    </row>
    <row r="36" spans="1:2" x14ac:dyDescent="0.2">
      <c r="A36" s="6" t="s">
        <v>156</v>
      </c>
      <c r="B36">
        <f t="shared" si="1"/>
        <v>72.5</v>
      </c>
    </row>
    <row r="37" spans="1:2" x14ac:dyDescent="0.2">
      <c r="A37" s="6" t="s">
        <v>157</v>
      </c>
      <c r="B37">
        <f t="shared" si="1"/>
        <v>49</v>
      </c>
    </row>
    <row r="38" spans="1:2" x14ac:dyDescent="0.2">
      <c r="A38" s="6" t="s">
        <v>158</v>
      </c>
      <c r="B38">
        <f t="shared" si="1"/>
        <v>25.5</v>
      </c>
    </row>
    <row r="39" spans="1:2" x14ac:dyDescent="0.2">
      <c r="A39" s="6" t="s">
        <v>159</v>
      </c>
      <c r="B39">
        <f t="shared" si="1"/>
        <v>2</v>
      </c>
    </row>
    <row r="40" spans="1:2" x14ac:dyDescent="0.2">
      <c r="A40" s="6" t="s">
        <v>160</v>
      </c>
      <c r="B40">
        <f t="shared" si="1"/>
        <v>-21.5</v>
      </c>
    </row>
    <row r="41" spans="1:2" x14ac:dyDescent="0.2">
      <c r="A41" s="6" t="s">
        <v>122</v>
      </c>
      <c r="B41">
        <f t="shared" si="1"/>
        <v>-45</v>
      </c>
    </row>
    <row r="42" spans="1:2" x14ac:dyDescent="0.2">
      <c r="A42" s="6" t="s">
        <v>121</v>
      </c>
      <c r="B42">
        <v>-68.5</v>
      </c>
    </row>
    <row r="43" spans="1:2" x14ac:dyDescent="0.2">
      <c r="A43" s="6" t="s">
        <v>230</v>
      </c>
      <c r="B43">
        <f>B42-HEIGHT</f>
        <v>-115.5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Names-66</vt:lpstr>
      <vt:lpstr>Summary</vt:lpstr>
      <vt:lpstr>Grid</vt:lpstr>
      <vt:lpstr>XY</vt:lpstr>
      <vt:lpstr>HEIGHT</vt:lpstr>
      <vt:lpstr>HEIGHTO</vt:lpstr>
      <vt:lpstr>WIDTHO</vt:lpstr>
    </vt:vector>
  </TitlesOfParts>
  <Company>Ministry of Economic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Hatcher</dc:creator>
  <cp:lastModifiedBy>Mark Hatcher</cp:lastModifiedBy>
  <dcterms:created xsi:type="dcterms:W3CDTF">2015-07-23T21:37:30Z</dcterms:created>
  <dcterms:modified xsi:type="dcterms:W3CDTF">2015-07-26T20:24:08Z</dcterms:modified>
</cp:coreProperties>
</file>